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hidePivotFieldList="1" autoCompressPictures="0"/>
  <bookViews>
    <workbookView xWindow="0" yWindow="0" windowWidth="25600" windowHeight="1606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A17" i="1"/>
  <c r="E20" i="1"/>
  <c r="E21" i="1"/>
  <c r="E22" i="1"/>
  <c r="E23" i="1"/>
  <c r="E24" i="1"/>
  <c r="E25" i="1"/>
  <c r="E26" i="1"/>
  <c r="A2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A59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A94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118" i="1"/>
  <c r="E121" i="1"/>
  <c r="E122" i="1"/>
  <c r="E123" i="1"/>
  <c r="E124" i="1"/>
  <c r="E125" i="1"/>
  <c r="E126" i="1"/>
  <c r="E127" i="1"/>
  <c r="E128" i="1"/>
  <c r="E129" i="1"/>
  <c r="E130" i="1"/>
  <c r="A131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A161" i="1"/>
  <c r="E164" i="1"/>
  <c r="E165" i="1"/>
  <c r="E166" i="1"/>
  <c r="E167" i="1"/>
  <c r="E168" i="1"/>
  <c r="E169" i="1"/>
  <c r="A170" i="1"/>
  <c r="E173" i="1"/>
  <c r="E174" i="1"/>
  <c r="A175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A197" i="1"/>
  <c r="B199" i="1"/>
  <c r="B209" i="1"/>
  <c r="B210" i="1"/>
  <c r="B211" i="1"/>
  <c r="B212" i="1"/>
  <c r="B213" i="1"/>
</calcChain>
</file>

<file path=xl/sharedStrings.xml><?xml version="1.0" encoding="utf-8"?>
<sst xmlns="http://schemas.openxmlformats.org/spreadsheetml/2006/main" count="164" uniqueCount="163">
  <si>
    <t>Транспорт</t>
  </si>
  <si>
    <t>Расходы</t>
  </si>
  <si>
    <t>Беременность</t>
  </si>
  <si>
    <t>Государственная поликлиника</t>
  </si>
  <si>
    <t>Прием гинеколога</t>
  </si>
  <si>
    <t>УЗИ</t>
  </si>
  <si>
    <t>3D-УЗИ</t>
  </si>
  <si>
    <t>Контракт на ведение беременности</t>
  </si>
  <si>
    <t>Витамины</t>
  </si>
  <si>
    <t>Одежда для беременных</t>
  </si>
  <si>
    <t>Бандаж</t>
  </si>
  <si>
    <t>Курсы подготовки к родам</t>
  </si>
  <si>
    <t>Роды</t>
  </si>
  <si>
    <t>Роды по родовому сертификату</t>
  </si>
  <si>
    <r>
      <t xml:space="preserve">Цена, </t>
    </r>
    <r>
      <rPr>
        <sz val="12"/>
        <color theme="1"/>
        <rFont val="PT Mono"/>
        <family val="2"/>
      </rPr>
      <t>₽</t>
    </r>
  </si>
  <si>
    <t>Кол-во, шт.</t>
  </si>
  <si>
    <t>Кол-во, мес.</t>
  </si>
  <si>
    <t>Контракт с дежурной бригадой</t>
  </si>
  <si>
    <t>Контракт «все включено»</t>
  </si>
  <si>
    <t>Вещи в роддом</t>
  </si>
  <si>
    <t>Одежда</t>
  </si>
  <si>
    <t>Боди</t>
  </si>
  <si>
    <t>Хлопчатобумажный комбинезон</t>
  </si>
  <si>
    <t>Ползунки</t>
  </si>
  <si>
    <t>Штаны</t>
  </si>
  <si>
    <t>Джинсы</t>
  </si>
  <si>
    <t>Кофта</t>
  </si>
  <si>
    <t>Майка</t>
  </si>
  <si>
    <t>Футболка</t>
  </si>
  <si>
    <t>Свитер</t>
  </si>
  <si>
    <t>Юбка</t>
  </si>
  <si>
    <t>Зимний комбинезон</t>
  </si>
  <si>
    <t>Рукавички-антицарапки</t>
  </si>
  <si>
    <t>Носки</t>
  </si>
  <si>
    <t>Пинетки</t>
  </si>
  <si>
    <t>Обувь</t>
  </si>
  <si>
    <t>Чепчик</t>
  </si>
  <si>
    <t>Шапка</t>
  </si>
  <si>
    <t>Гигиена и уход</t>
  </si>
  <si>
    <t>Детское мыло</t>
  </si>
  <si>
    <t>Шампунь</t>
  </si>
  <si>
    <t>Детский крем</t>
  </si>
  <si>
    <t>Масло для тела</t>
  </si>
  <si>
    <t>Гель для купания</t>
  </si>
  <si>
    <t>Пена для ванны</t>
  </si>
  <si>
    <t>Присыпка</t>
  </si>
  <si>
    <t>Щипчики для ногтей</t>
  </si>
  <si>
    <t>Зубная щетка с силиконовыми зубцами</t>
  </si>
  <si>
    <t>Зубная паста</t>
  </si>
  <si>
    <t>Губка</t>
  </si>
  <si>
    <t>Полотенце</t>
  </si>
  <si>
    <t>Ванночка</t>
  </si>
  <si>
    <t>Антискользящий коврик</t>
  </si>
  <si>
    <t>Горшок</t>
  </si>
  <si>
    <t>Термометр для ванны</t>
  </si>
  <si>
    <t>Увлажняющее молочко</t>
  </si>
  <si>
    <t>Расческа</t>
  </si>
  <si>
    <t>Аспиратор для очищения носа</t>
  </si>
  <si>
    <t>Крем от опрелостей</t>
  </si>
  <si>
    <t>Влажные салфетки</t>
  </si>
  <si>
    <t>Одноразовые подгузники</t>
  </si>
  <si>
    <t>Утилизатор для подгузнков</t>
  </si>
  <si>
    <t>Многоразовые подгузники</t>
  </si>
  <si>
    <t>Вкладыши для многоразовых подгуз.</t>
  </si>
  <si>
    <t>Одноразовые пеленки</t>
  </si>
  <si>
    <t>Многоразовые пеленки</t>
  </si>
  <si>
    <t>Деткий порошок, 2,4 кг</t>
  </si>
  <si>
    <t>Детская комната</t>
  </si>
  <si>
    <t>Кроватка</t>
  </si>
  <si>
    <t>Постельное белье</t>
  </si>
  <si>
    <t>Защитные бортики</t>
  </si>
  <si>
    <t>Матрас</t>
  </si>
  <si>
    <t>Наматрасник</t>
  </si>
  <si>
    <t>Подушка</t>
  </si>
  <si>
    <t>Одеяло</t>
  </si>
  <si>
    <t>Комод для пеленания</t>
  </si>
  <si>
    <t>Доска для пеленания</t>
  </si>
  <si>
    <t>Увлажнитель воздуха</t>
  </si>
  <si>
    <t>Радионяня</t>
  </si>
  <si>
    <t>Видеоняня</t>
  </si>
  <si>
    <r>
      <t xml:space="preserve">Безопасность </t>
    </r>
    <r>
      <rPr>
        <i/>
        <sz val="10"/>
        <color theme="1"/>
        <rFont val="Calibri"/>
        <scheme val="minor"/>
      </rPr>
      <t>(защита на розетки, углы, блокаторы на двери, окна)</t>
    </r>
  </si>
  <si>
    <t>Шезлонг</t>
  </si>
  <si>
    <t>Качели</t>
  </si>
  <si>
    <t>Манеж</t>
  </si>
  <si>
    <t>Слинг</t>
  </si>
  <si>
    <t>Коляска-трансформер</t>
  </si>
  <si>
    <t>Коляска-люлька</t>
  </si>
  <si>
    <t>Прогулочная коляска</t>
  </si>
  <si>
    <t>Сумка-переноска</t>
  </si>
  <si>
    <t>Кенгуру</t>
  </si>
  <si>
    <t>Ходунки</t>
  </si>
  <si>
    <t>Автокресло</t>
  </si>
  <si>
    <t>Питание и посуда</t>
  </si>
  <si>
    <t>Молокоотсос</t>
  </si>
  <si>
    <t>Бутылочки для кормлпения</t>
  </si>
  <si>
    <t>Пустышка</t>
  </si>
  <si>
    <t>Молочная смесь</t>
  </si>
  <si>
    <t>Овощное пюре</t>
  </si>
  <si>
    <t>Фруктовое пюре</t>
  </si>
  <si>
    <t>Мясо</t>
  </si>
  <si>
    <t>Рыба</t>
  </si>
  <si>
    <t>Сок</t>
  </si>
  <si>
    <t>Каша</t>
  </si>
  <si>
    <t>Кефир</t>
  </si>
  <si>
    <t>Молоко</t>
  </si>
  <si>
    <t>Творог</t>
  </si>
  <si>
    <t>Печенье</t>
  </si>
  <si>
    <t>Блендер</t>
  </si>
  <si>
    <t>Мультиварка</t>
  </si>
  <si>
    <t>Стерилизатор</t>
  </si>
  <si>
    <t>Подогреватель для детского питания</t>
  </si>
  <si>
    <t>Детская посуда</t>
  </si>
  <si>
    <t>Слюнявчик</t>
  </si>
  <si>
    <t>Средство для мытья посуды</t>
  </si>
  <si>
    <t>Медицина</t>
  </si>
  <si>
    <t>Детская государственная поликлиника</t>
  </si>
  <si>
    <t>Полис ДМС</t>
  </si>
  <si>
    <t>Контракт на год в частной клинике</t>
  </si>
  <si>
    <t>Няня</t>
  </si>
  <si>
    <t>Гувернантка</t>
  </si>
  <si>
    <t>Игрушки</t>
  </si>
  <si>
    <t>Погремушки</t>
  </si>
  <si>
    <t>Игрушки для ванны</t>
  </si>
  <si>
    <t>Кубики</t>
  </si>
  <si>
    <t>Пирамидка</t>
  </si>
  <si>
    <t>Сортеры</t>
  </si>
  <si>
    <t>Машинки</t>
  </si>
  <si>
    <t>Куклы</t>
  </si>
  <si>
    <t>Каталки</t>
  </si>
  <si>
    <t>Говорящие книжки</t>
  </si>
  <si>
    <t>Развивающий коврик</t>
  </si>
  <si>
    <t>Мобиль на кроватку</t>
  </si>
  <si>
    <t>Подвесные игрушки в коляску</t>
  </si>
  <si>
    <t>Мягкие книжки</t>
  </si>
  <si>
    <t>Итого:</t>
  </si>
  <si>
    <r>
      <t xml:space="preserve">Итогов. стоим., </t>
    </r>
    <r>
      <rPr>
        <sz val="12"/>
        <color theme="1"/>
        <rFont val="PT Mono"/>
        <family val="2"/>
      </rPr>
      <t>₽</t>
    </r>
  </si>
  <si>
    <t xml:space="preserve">Если собираетесь уже сейчас копить на рождение ребенка, откладывайте с каждой зарплаты определенный процент от итоговой суммы. </t>
  </si>
  <si>
    <t>Процент от итоговой суммы</t>
  </si>
  <si>
    <t>Откладывать в месяц</t>
  </si>
  <si>
    <t>Сколько копить</t>
  </si>
  <si>
    <t>10 месяцев</t>
  </si>
  <si>
    <t>2 года 9 месяцев</t>
  </si>
  <si>
    <t>1 год 8 месяцев</t>
  </si>
  <si>
    <t>8 лет 4 месяца</t>
  </si>
  <si>
    <t>полгода</t>
  </si>
  <si>
    <t>Посмотрите, сколько времени нужно копить на рождение ребенка:</t>
  </si>
  <si>
    <t>Колготки</t>
  </si>
  <si>
    <t>Трусы</t>
  </si>
  <si>
    <t>Спортивный костюм</t>
  </si>
  <si>
    <t>Куртка</t>
  </si>
  <si>
    <t>Панама</t>
  </si>
  <si>
    <t>Пижама</t>
  </si>
  <si>
    <t>Варежки</t>
  </si>
  <si>
    <t>Аптечка малыша</t>
  </si>
  <si>
    <t>Платье, сарафан</t>
  </si>
  <si>
    <t>Шорты</t>
  </si>
  <si>
    <t>Пальчиковые краски</t>
  </si>
  <si>
    <t>Пластилин</t>
  </si>
  <si>
    <t>В третьей колонке вместо шт. — кол-во часов</t>
  </si>
  <si>
    <t xml:space="preserve">При печати таблицы указывайте, что нужно распечатать с 1 по 5 лист </t>
  </si>
  <si>
    <t>Стульчик для кормления</t>
  </si>
  <si>
    <t>В третьей колонке вместо шт. — кол-во приемов</t>
  </si>
  <si>
    <t>Калькулятор стоимости первого года жизни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</si>
</sst>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.00\ &quot;₽&quot;"/>
  </numFmts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PT Mono"/>
      <family val="2"/>
    </font>
    <font>
      <b/>
      <sz val="16"/>
      <color rgb="FF000000"/>
      <name val="Calibri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20"/>
      <color theme="1"/>
      <name val="Calibri"/>
      <scheme val="minor"/>
    </font>
    <font>
      <sz val="14"/>
      <color rgb="FFFF0000"/>
      <name val="Calibri"/>
      <scheme val="minor"/>
    </font>
    <font>
      <b/>
      <sz val="17"/>
      <color theme="1"/>
      <name val="Helvetica Neue"/>
    </font>
    <font>
      <sz val="17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AF5DD"/>
        <bgColor indexed="64"/>
      </patternFill>
    </fill>
    <fill>
      <patternFill patternType="solid">
        <fgColor rgb="FFFAF5DD"/>
        <bgColor rgb="FF000000"/>
      </patternFill>
    </fill>
  </fills>
  <borders count="11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dashed">
        <color theme="0" tint="-0.14999847407452621"/>
      </bottom>
      <diagonal/>
    </border>
    <border>
      <left/>
      <right/>
      <top/>
      <bottom style="dashed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/>
      <top style="dashed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/>
      <top style="dashed">
        <color theme="0" tint="-0.14999847407452621"/>
      </top>
      <bottom/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top"/>
    </xf>
    <xf numFmtId="0" fontId="3" fillId="0" borderId="0" xfId="0" applyFont="1"/>
    <xf numFmtId="0" fontId="0" fillId="0" borderId="0" xfId="0" applyFont="1" applyAlignment="1">
      <alignment horizontal="right"/>
    </xf>
    <xf numFmtId="9" fontId="1" fillId="0" borderId="0" xfId="0" applyNumberFormat="1" applyFont="1" applyAlignment="1">
      <alignment shrinkToFit="1"/>
    </xf>
    <xf numFmtId="0" fontId="0" fillId="3" borderId="1" xfId="0" applyFill="1" applyBorder="1"/>
    <xf numFmtId="3" fontId="0" fillId="3" borderId="2" xfId="0" applyNumberFormat="1" applyFill="1" applyBorder="1"/>
    <xf numFmtId="0" fontId="0" fillId="3" borderId="2" xfId="0" applyFill="1" applyBorder="1"/>
    <xf numFmtId="3" fontId="0" fillId="3" borderId="3" xfId="0" applyNumberFormat="1" applyFill="1" applyBorder="1"/>
    <xf numFmtId="0" fontId="0" fillId="3" borderId="0" xfId="0" applyFill="1" applyBorder="1"/>
    <xf numFmtId="3" fontId="0" fillId="3" borderId="2" xfId="0" applyNumberFormat="1" applyFont="1" applyFill="1" applyBorder="1"/>
    <xf numFmtId="0" fontId="0" fillId="3" borderId="2" xfId="0" applyFont="1" applyFill="1" applyBorder="1"/>
    <xf numFmtId="0" fontId="0" fillId="3" borderId="1" xfId="0" applyFont="1" applyFill="1" applyBorder="1"/>
    <xf numFmtId="0" fontId="0" fillId="3" borderId="3" xfId="0" applyFill="1" applyBorder="1"/>
    <xf numFmtId="165" fontId="0" fillId="3" borderId="1" xfId="0" applyNumberFormat="1" applyFill="1" applyBorder="1"/>
    <xf numFmtId="165" fontId="0" fillId="3" borderId="2" xfId="0" applyNumberFormat="1" applyFill="1" applyBorder="1"/>
    <xf numFmtId="0" fontId="8" fillId="4" borderId="6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8" fillId="4" borderId="8" xfId="0" applyFont="1" applyFill="1" applyBorder="1"/>
    <xf numFmtId="0" fontId="0" fillId="3" borderId="2" xfId="0" applyNumberFormat="1" applyFill="1" applyBorder="1"/>
    <xf numFmtId="3" fontId="8" fillId="4" borderId="6" xfId="0" applyNumberFormat="1" applyFont="1" applyFill="1" applyBorder="1"/>
    <xf numFmtId="3" fontId="8" fillId="4" borderId="8" xfId="0" applyNumberFormat="1" applyFont="1" applyFill="1" applyBorder="1"/>
    <xf numFmtId="3" fontId="0" fillId="3" borderId="8" xfId="0" applyNumberFormat="1" applyFill="1" applyBorder="1"/>
    <xf numFmtId="3" fontId="8" fillId="4" borderId="9" xfId="0" applyNumberFormat="1" applyFont="1" applyFill="1" applyBorder="1"/>
    <xf numFmtId="0" fontId="3" fillId="3" borderId="10" xfId="0" applyFont="1" applyFill="1" applyBorder="1"/>
    <xf numFmtId="0" fontId="0" fillId="3" borderId="10" xfId="0" applyFill="1" applyBorder="1"/>
    <xf numFmtId="0" fontId="3" fillId="3" borderId="0" xfId="0" applyFont="1" applyFill="1" applyBorder="1"/>
    <xf numFmtId="0" fontId="7" fillId="4" borderId="7" xfId="0" applyFont="1" applyFill="1" applyBorder="1"/>
    <xf numFmtId="0" fontId="8" fillId="4" borderId="7" xfId="0" applyFont="1" applyFill="1" applyBorder="1"/>
    <xf numFmtId="0" fontId="0" fillId="0" borderId="0" xfId="0" applyAlignment="1"/>
    <xf numFmtId="3" fontId="8" fillId="4" borderId="0" xfId="0" applyNumberFormat="1" applyFont="1" applyFill="1" applyBorder="1"/>
    <xf numFmtId="0" fontId="0" fillId="3" borderId="1" xfId="0" applyFill="1" applyBorder="1" applyAlignment="1">
      <alignment wrapText="1"/>
    </xf>
    <xf numFmtId="0" fontId="8" fillId="4" borderId="1" xfId="0" applyFont="1" applyFill="1" applyBorder="1"/>
    <xf numFmtId="164" fontId="11" fillId="4" borderId="0" xfId="0" applyNumberFormat="1" applyFont="1" applyFill="1" applyBorder="1" applyAlignment="1"/>
    <xf numFmtId="0" fontId="0" fillId="0" borderId="0" xfId="0" applyAlignment="1"/>
    <xf numFmtId="0" fontId="0" fillId="0" borderId="5" xfId="0" applyBorder="1" applyAlignment="1"/>
    <xf numFmtId="164" fontId="12" fillId="3" borderId="7" xfId="0" applyNumberFormat="1" applyFont="1" applyFill="1" applyBorder="1" applyAlignment="1"/>
    <xf numFmtId="0" fontId="0" fillId="0" borderId="7" xfId="0" applyBorder="1" applyAlignment="1"/>
    <xf numFmtId="164" fontId="10" fillId="3" borderId="0" xfId="0" applyNumberFormat="1" applyFont="1" applyFill="1" applyBorder="1" applyAlignment="1"/>
    <xf numFmtId="0" fontId="0" fillId="0" borderId="4" xfId="0" applyBorder="1" applyAlignme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shrinkToFit="1"/>
    </xf>
    <xf numFmtId="164" fontId="0" fillId="0" borderId="0" xfId="0" applyNumberFormat="1" applyAlignment="1">
      <alignment horizontal="right" shrinkToFit="1"/>
    </xf>
    <xf numFmtId="0" fontId="0" fillId="0" borderId="0" xfId="0" applyAlignment="1">
      <alignment horizontal="right" shrinkToFit="1"/>
    </xf>
    <xf numFmtId="0" fontId="3" fillId="0" borderId="0" xfId="0" applyFont="1" applyAlignment="1"/>
    <xf numFmtId="0" fontId="13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" borderId="7" xfId="0" applyFont="1" applyFill="1" applyBorder="1" applyAlignment="1"/>
    <xf numFmtId="0" fontId="0" fillId="3" borderId="0" xfId="0" applyFill="1" applyAlignment="1"/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14" fillId="0" borderId="0" xfId="0" applyFont="1" applyAlignment="1"/>
    <xf numFmtId="0" fontId="15" fillId="0" borderId="0" xfId="0" applyFont="1" applyAlignment="1"/>
  </cellXfs>
  <cellStyles count="9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topLeftCell="A89" workbookViewId="0">
      <selection activeCell="G20" sqref="G20"/>
    </sheetView>
  </sheetViews>
  <sheetFormatPr baseColWidth="10" defaultRowHeight="20" x14ac:dyDescent="0"/>
  <cols>
    <col min="1" max="1" width="34.33203125" style="2" customWidth="1"/>
    <col min="2" max="2" width="13.5" customWidth="1"/>
    <col min="3" max="3" width="8.5" customWidth="1"/>
    <col min="6" max="6" width="1.83203125" customWidth="1"/>
  </cols>
  <sheetData>
    <row r="1" spans="1:20" ht="15">
      <c r="A1" s="55" t="s">
        <v>162</v>
      </c>
      <c r="B1" s="56"/>
      <c r="C1" s="56"/>
      <c r="D1" s="56"/>
      <c r="E1" s="56"/>
      <c r="F1" s="56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>
      <c r="A2" s="56"/>
      <c r="B2" s="56"/>
      <c r="C2" s="56"/>
      <c r="D2" s="56"/>
      <c r="E2" s="56"/>
      <c r="F2" s="56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>
      <c r="A3" s="46"/>
      <c r="B3" s="35"/>
      <c r="C3" s="35"/>
      <c r="D3" s="35"/>
      <c r="E3" s="35"/>
      <c r="F3" s="3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30">
      <c r="A4" s="1" t="s">
        <v>1</v>
      </c>
      <c r="B4" s="52" t="s">
        <v>14</v>
      </c>
      <c r="C4" s="53" t="s">
        <v>15</v>
      </c>
      <c r="D4" s="53" t="s">
        <v>16</v>
      </c>
      <c r="E4" s="54" t="s">
        <v>135</v>
      </c>
      <c r="F4" s="4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>
      <c r="A5" s="27" t="s">
        <v>2</v>
      </c>
      <c r="B5" s="9"/>
      <c r="C5" s="9"/>
      <c r="D5" s="9"/>
      <c r="E5" s="9"/>
      <c r="F5" s="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5">
      <c r="A6" s="5" t="s">
        <v>3</v>
      </c>
      <c r="B6" s="6">
        <v>0</v>
      </c>
      <c r="C6" s="7">
        <v>1</v>
      </c>
      <c r="D6" s="7">
        <v>1</v>
      </c>
      <c r="E6" s="8">
        <f>B6*C6*D6</f>
        <v>0</v>
      </c>
      <c r="F6" s="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">
      <c r="A7" s="5" t="s">
        <v>4</v>
      </c>
      <c r="B7" s="6">
        <v>1200</v>
      </c>
      <c r="C7" s="7">
        <v>1</v>
      </c>
      <c r="D7" s="7">
        <v>9</v>
      </c>
      <c r="E7" s="8">
        <f t="shared" ref="E7:E16" si="0">B7*C7*D7</f>
        <v>10800</v>
      </c>
      <c r="F7" s="9"/>
      <c r="G7" s="35" t="s">
        <v>161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>
      <c r="A8" s="5" t="s">
        <v>5</v>
      </c>
      <c r="B8" s="6">
        <v>1500</v>
      </c>
      <c r="C8" s="7">
        <v>1</v>
      </c>
      <c r="D8" s="7">
        <v>3</v>
      </c>
      <c r="E8" s="8">
        <f t="shared" si="0"/>
        <v>4500</v>
      </c>
      <c r="F8" s="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">
      <c r="A9" s="5" t="s">
        <v>6</v>
      </c>
      <c r="B9" s="6">
        <v>2500</v>
      </c>
      <c r="C9" s="7">
        <v>0</v>
      </c>
      <c r="D9" s="7">
        <v>1</v>
      </c>
      <c r="E9" s="8">
        <f t="shared" si="0"/>
        <v>0</v>
      </c>
      <c r="F9" s="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">
      <c r="A10" s="5" t="s">
        <v>7</v>
      </c>
      <c r="B10" s="6">
        <v>90000</v>
      </c>
      <c r="C10" s="7">
        <v>0</v>
      </c>
      <c r="D10" s="7">
        <v>1</v>
      </c>
      <c r="E10" s="8">
        <f t="shared" si="0"/>
        <v>0</v>
      </c>
      <c r="F10" s="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">
      <c r="A11" s="5" t="s">
        <v>8</v>
      </c>
      <c r="B11" s="6">
        <v>350</v>
      </c>
      <c r="C11" s="7">
        <v>1</v>
      </c>
      <c r="D11" s="7">
        <v>9</v>
      </c>
      <c r="E11" s="8">
        <f t="shared" si="0"/>
        <v>3150</v>
      </c>
      <c r="F11" s="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">
      <c r="A12" s="5" t="s">
        <v>9</v>
      </c>
      <c r="B12" s="6">
        <v>10000</v>
      </c>
      <c r="C12" s="7">
        <v>1</v>
      </c>
      <c r="D12" s="7">
        <v>1</v>
      </c>
      <c r="E12" s="8">
        <f t="shared" si="0"/>
        <v>10000</v>
      </c>
      <c r="F12" s="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">
      <c r="A13" s="5" t="s">
        <v>10</v>
      </c>
      <c r="B13" s="6">
        <v>1200</v>
      </c>
      <c r="C13" s="7">
        <v>1</v>
      </c>
      <c r="D13" s="7">
        <v>1</v>
      </c>
      <c r="E13" s="8">
        <f t="shared" si="0"/>
        <v>1200</v>
      </c>
      <c r="F13" s="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5">
      <c r="A14" s="5" t="s">
        <v>11</v>
      </c>
      <c r="B14" s="6">
        <v>9000</v>
      </c>
      <c r="C14" s="7">
        <v>0</v>
      </c>
      <c r="D14" s="7">
        <v>1</v>
      </c>
      <c r="E14" s="8">
        <f t="shared" si="0"/>
        <v>0</v>
      </c>
      <c r="F14" s="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5">
      <c r="A15" s="5"/>
      <c r="B15" s="6"/>
      <c r="C15" s="7"/>
      <c r="D15" s="7"/>
      <c r="E15" s="8">
        <f t="shared" si="0"/>
        <v>0</v>
      </c>
      <c r="F15" s="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5">
      <c r="A16" s="5"/>
      <c r="B16" s="6"/>
      <c r="C16" s="7"/>
      <c r="D16" s="7"/>
      <c r="E16" s="8">
        <f t="shared" si="0"/>
        <v>0</v>
      </c>
      <c r="F16" s="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5" customHeight="1">
      <c r="A17" s="39">
        <f>E6+E7+E8+E9+E10+E11+E12+E13+E14+E15+E16</f>
        <v>29650</v>
      </c>
      <c r="B17" s="35"/>
      <c r="C17" s="35"/>
      <c r="D17" s="35"/>
      <c r="E17" s="35"/>
      <c r="F17" s="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" customHeight="1">
      <c r="A18" s="40"/>
      <c r="B18" s="40"/>
      <c r="C18" s="40"/>
      <c r="D18" s="40"/>
      <c r="E18" s="40"/>
      <c r="F18" s="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>
      <c r="A19" s="25" t="s">
        <v>12</v>
      </c>
      <c r="B19" s="26"/>
      <c r="C19" s="26"/>
      <c r="D19" s="26"/>
      <c r="E19" s="26"/>
      <c r="F19" s="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5">
      <c r="A20" s="5" t="s">
        <v>13</v>
      </c>
      <c r="B20" s="6">
        <v>0</v>
      </c>
      <c r="C20" s="7">
        <v>1</v>
      </c>
      <c r="D20" s="7">
        <v>1</v>
      </c>
      <c r="E20" s="8">
        <f>B20*C20*D20</f>
        <v>0</v>
      </c>
      <c r="F20" s="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>
      <c r="A21" s="5" t="s">
        <v>17</v>
      </c>
      <c r="B21" s="6">
        <v>70000</v>
      </c>
      <c r="C21" s="7">
        <v>0</v>
      </c>
      <c r="D21" s="7">
        <v>1</v>
      </c>
      <c r="E21" s="8">
        <f t="shared" ref="E21:E26" si="1">B21*C21*D21</f>
        <v>0</v>
      </c>
      <c r="F21" s="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5">
      <c r="A22" s="5" t="s">
        <v>18</v>
      </c>
      <c r="B22" s="6">
        <v>90000</v>
      </c>
      <c r="C22" s="7">
        <v>0</v>
      </c>
      <c r="D22" s="7">
        <v>1</v>
      </c>
      <c r="E22" s="8">
        <f t="shared" si="1"/>
        <v>0</v>
      </c>
      <c r="F22" s="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5">
      <c r="A23" s="5" t="s">
        <v>19</v>
      </c>
      <c r="B23" s="6">
        <v>2500</v>
      </c>
      <c r="C23" s="7">
        <v>1</v>
      </c>
      <c r="D23" s="7">
        <v>1</v>
      </c>
      <c r="E23" s="8">
        <f t="shared" si="1"/>
        <v>2500</v>
      </c>
      <c r="F23" s="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5">
      <c r="A24" s="5"/>
      <c r="B24" s="6"/>
      <c r="C24" s="7"/>
      <c r="D24" s="7"/>
      <c r="E24" s="8">
        <f t="shared" si="1"/>
        <v>0</v>
      </c>
      <c r="F24" s="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5">
      <c r="A25" s="5"/>
      <c r="B25" s="6"/>
      <c r="C25" s="7"/>
      <c r="D25" s="7"/>
      <c r="E25" s="8">
        <f t="shared" si="1"/>
        <v>0</v>
      </c>
      <c r="F25" s="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5">
      <c r="A26" s="5"/>
      <c r="B26" s="6"/>
      <c r="C26" s="7"/>
      <c r="D26" s="7"/>
      <c r="E26" s="8">
        <f t="shared" si="1"/>
        <v>0</v>
      </c>
      <c r="F26" s="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5" customHeight="1">
      <c r="A27" s="39">
        <f>E20+E21+E22+E23+E24+E25+E26</f>
        <v>2500</v>
      </c>
      <c r="B27" s="35"/>
      <c r="C27" s="35"/>
      <c r="D27" s="35"/>
      <c r="E27" s="35"/>
      <c r="F27" s="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5" customHeight="1">
      <c r="A28" s="40"/>
      <c r="B28" s="40"/>
      <c r="C28" s="40"/>
      <c r="D28" s="40"/>
      <c r="E28" s="40"/>
      <c r="F28" s="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>
      <c r="A29" s="25" t="s">
        <v>20</v>
      </c>
      <c r="B29" s="26"/>
      <c r="C29" s="26"/>
      <c r="D29" s="26"/>
      <c r="E29" s="26"/>
      <c r="F29" s="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" t="s">
        <v>32</v>
      </c>
      <c r="B30" s="6">
        <v>30</v>
      </c>
      <c r="C30" s="7">
        <v>2</v>
      </c>
      <c r="D30" s="7">
        <v>1</v>
      </c>
      <c r="E30" s="8">
        <f>B30*C30*D30</f>
        <v>60</v>
      </c>
      <c r="F30" s="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" t="s">
        <v>21</v>
      </c>
      <c r="B31" s="6">
        <v>350</v>
      </c>
      <c r="C31" s="7">
        <v>3</v>
      </c>
      <c r="D31" s="7">
        <v>6</v>
      </c>
      <c r="E31" s="8">
        <f t="shared" ref="E31:E58" si="2">B31*C31*D31</f>
        <v>6300</v>
      </c>
      <c r="F31" s="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5">
      <c r="A32" s="5" t="s">
        <v>22</v>
      </c>
      <c r="B32" s="6">
        <v>500</v>
      </c>
      <c r="C32" s="7">
        <v>3</v>
      </c>
      <c r="D32" s="7">
        <v>6</v>
      </c>
      <c r="E32" s="8">
        <f t="shared" si="2"/>
        <v>9000</v>
      </c>
      <c r="F32" s="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>
      <c r="A33" s="5" t="s">
        <v>23</v>
      </c>
      <c r="B33" s="6">
        <v>200</v>
      </c>
      <c r="C33" s="7">
        <v>2</v>
      </c>
      <c r="D33" s="7">
        <v>3</v>
      </c>
      <c r="E33" s="8">
        <f t="shared" si="2"/>
        <v>1200</v>
      </c>
      <c r="F33" s="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>
      <c r="A34" s="5" t="s">
        <v>27</v>
      </c>
      <c r="B34" s="6">
        <v>100</v>
      </c>
      <c r="C34" s="7">
        <v>2</v>
      </c>
      <c r="D34" s="7">
        <v>3</v>
      </c>
      <c r="E34" s="8">
        <f t="shared" si="2"/>
        <v>600</v>
      </c>
      <c r="F34" s="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5">
      <c r="A35" s="5" t="s">
        <v>28</v>
      </c>
      <c r="B35" s="6">
        <v>150</v>
      </c>
      <c r="C35" s="7">
        <v>3</v>
      </c>
      <c r="D35" s="7">
        <v>6</v>
      </c>
      <c r="E35" s="8">
        <f t="shared" si="2"/>
        <v>2700</v>
      </c>
      <c r="F35" s="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5" t="s">
        <v>147</v>
      </c>
      <c r="B36" s="6">
        <v>40</v>
      </c>
      <c r="C36" s="7">
        <v>10</v>
      </c>
      <c r="D36" s="7">
        <v>2</v>
      </c>
      <c r="E36" s="8">
        <f t="shared" si="2"/>
        <v>800</v>
      </c>
      <c r="F36" s="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5">
      <c r="A37" s="5" t="s">
        <v>146</v>
      </c>
      <c r="B37" s="6">
        <v>120</v>
      </c>
      <c r="C37" s="7">
        <v>2</v>
      </c>
      <c r="D37" s="7">
        <v>1</v>
      </c>
      <c r="E37" s="8">
        <f t="shared" si="2"/>
        <v>240</v>
      </c>
      <c r="F37" s="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5">
      <c r="A38" s="5" t="s">
        <v>155</v>
      </c>
      <c r="B38" s="6">
        <v>250</v>
      </c>
      <c r="C38" s="7">
        <v>2</v>
      </c>
      <c r="D38" s="7">
        <v>1</v>
      </c>
      <c r="E38" s="8">
        <f t="shared" si="2"/>
        <v>500</v>
      </c>
      <c r="F38" s="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5">
      <c r="A39" s="5" t="s">
        <v>26</v>
      </c>
      <c r="B39" s="6">
        <v>350</v>
      </c>
      <c r="C39" s="7">
        <v>2</v>
      </c>
      <c r="D39" s="7">
        <v>4</v>
      </c>
      <c r="E39" s="8">
        <f t="shared" si="2"/>
        <v>2800</v>
      </c>
      <c r="F39" s="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5">
      <c r="A40" s="5" t="s">
        <v>29</v>
      </c>
      <c r="B40" s="6">
        <v>600</v>
      </c>
      <c r="C40" s="7">
        <v>1</v>
      </c>
      <c r="D40" s="7">
        <v>3</v>
      </c>
      <c r="E40" s="8">
        <f t="shared" si="2"/>
        <v>1800</v>
      </c>
      <c r="F40" s="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">
      <c r="A41" s="5" t="s">
        <v>24</v>
      </c>
      <c r="B41" s="6">
        <v>300</v>
      </c>
      <c r="C41" s="7">
        <v>2</v>
      </c>
      <c r="D41" s="7">
        <v>4</v>
      </c>
      <c r="E41" s="8">
        <f t="shared" si="2"/>
        <v>2400</v>
      </c>
      <c r="F41" s="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">
      <c r="A42" s="5" t="s">
        <v>25</v>
      </c>
      <c r="B42" s="6">
        <v>600</v>
      </c>
      <c r="C42" s="7">
        <v>1</v>
      </c>
      <c r="D42" s="7">
        <v>2</v>
      </c>
      <c r="E42" s="8">
        <f t="shared" si="2"/>
        <v>1200</v>
      </c>
      <c r="F42" s="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">
      <c r="A43" s="5" t="s">
        <v>148</v>
      </c>
      <c r="B43" s="6">
        <v>800</v>
      </c>
      <c r="C43" s="7">
        <v>1</v>
      </c>
      <c r="D43" s="7">
        <v>1</v>
      </c>
      <c r="E43" s="8">
        <f t="shared" si="2"/>
        <v>800</v>
      </c>
      <c r="F43" s="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>
      <c r="A44" s="5" t="s">
        <v>154</v>
      </c>
      <c r="B44" s="6">
        <v>700</v>
      </c>
      <c r="C44" s="7">
        <v>2</v>
      </c>
      <c r="D44" s="7">
        <v>2</v>
      </c>
      <c r="E44" s="8">
        <f t="shared" si="2"/>
        <v>2800</v>
      </c>
      <c r="F44" s="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5">
      <c r="A45" s="5" t="s">
        <v>30</v>
      </c>
      <c r="B45" s="6">
        <v>300</v>
      </c>
      <c r="C45" s="7">
        <v>1</v>
      </c>
      <c r="D45" s="7">
        <v>2</v>
      </c>
      <c r="E45" s="8">
        <f t="shared" si="2"/>
        <v>600</v>
      </c>
      <c r="F45" s="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5">
      <c r="A46" s="5" t="s">
        <v>149</v>
      </c>
      <c r="B46" s="6">
        <v>1500</v>
      </c>
      <c r="C46" s="7">
        <v>1</v>
      </c>
      <c r="D46" s="7">
        <v>2</v>
      </c>
      <c r="E46" s="8">
        <f t="shared" si="2"/>
        <v>3000</v>
      </c>
      <c r="F46" s="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5">
      <c r="A47" s="5" t="s">
        <v>31</v>
      </c>
      <c r="B47" s="6">
        <v>4000</v>
      </c>
      <c r="C47" s="7">
        <v>1</v>
      </c>
      <c r="D47" s="7">
        <v>1</v>
      </c>
      <c r="E47" s="8">
        <f>B47*C47*D47</f>
        <v>4000</v>
      </c>
      <c r="F47" s="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5">
      <c r="A48" s="5" t="s">
        <v>152</v>
      </c>
      <c r="B48" s="6">
        <v>300</v>
      </c>
      <c r="C48" s="7">
        <v>2</v>
      </c>
      <c r="D48" s="7">
        <v>1</v>
      </c>
      <c r="E48" s="8">
        <f t="shared" si="2"/>
        <v>600</v>
      </c>
      <c r="F48" s="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5">
      <c r="A49" s="5" t="s">
        <v>33</v>
      </c>
      <c r="B49" s="10">
        <v>35</v>
      </c>
      <c r="C49" s="11">
        <v>4</v>
      </c>
      <c r="D49" s="11">
        <v>6</v>
      </c>
      <c r="E49" s="8">
        <f t="shared" si="2"/>
        <v>840</v>
      </c>
      <c r="F49" s="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5">
      <c r="A50" s="5" t="s">
        <v>34</v>
      </c>
      <c r="B50" s="10">
        <v>300</v>
      </c>
      <c r="C50" s="11">
        <v>1</v>
      </c>
      <c r="D50" s="11">
        <v>1</v>
      </c>
      <c r="E50" s="8">
        <f t="shared" si="2"/>
        <v>300</v>
      </c>
      <c r="F50" s="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5">
      <c r="A51" s="5" t="s">
        <v>35</v>
      </c>
      <c r="B51" s="10">
        <v>1200</v>
      </c>
      <c r="C51" s="11">
        <v>2</v>
      </c>
      <c r="D51" s="11">
        <v>1</v>
      </c>
      <c r="E51" s="8">
        <f t="shared" si="2"/>
        <v>2400</v>
      </c>
      <c r="F51" s="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5">
      <c r="A52" s="5" t="s">
        <v>36</v>
      </c>
      <c r="B52" s="10">
        <v>200</v>
      </c>
      <c r="C52" s="11">
        <v>2</v>
      </c>
      <c r="D52" s="11">
        <v>1</v>
      </c>
      <c r="E52" s="8">
        <f t="shared" si="2"/>
        <v>400</v>
      </c>
      <c r="F52" s="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5">
      <c r="A53" s="5" t="s">
        <v>150</v>
      </c>
      <c r="B53" s="10">
        <v>300</v>
      </c>
      <c r="C53" s="11">
        <v>1</v>
      </c>
      <c r="D53" s="11">
        <v>1</v>
      </c>
      <c r="E53" s="8">
        <f t="shared" si="2"/>
        <v>300</v>
      </c>
      <c r="F53" s="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5">
      <c r="A54" s="5" t="s">
        <v>37</v>
      </c>
      <c r="B54" s="10">
        <v>400</v>
      </c>
      <c r="C54" s="11">
        <v>1</v>
      </c>
      <c r="D54" s="11">
        <v>2</v>
      </c>
      <c r="E54" s="8">
        <f t="shared" si="2"/>
        <v>800</v>
      </c>
      <c r="F54" s="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5">
      <c r="A55" s="5" t="s">
        <v>151</v>
      </c>
      <c r="B55" s="10">
        <v>400</v>
      </c>
      <c r="C55" s="11">
        <v>2</v>
      </c>
      <c r="D55" s="11">
        <v>2</v>
      </c>
      <c r="E55" s="8">
        <f t="shared" si="2"/>
        <v>1600</v>
      </c>
      <c r="F55" s="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5">
      <c r="A56" s="5"/>
      <c r="B56" s="10"/>
      <c r="C56" s="11"/>
      <c r="D56" s="11"/>
      <c r="E56" s="8">
        <f t="shared" si="2"/>
        <v>0</v>
      </c>
      <c r="F56" s="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5">
      <c r="A57" s="5"/>
      <c r="B57" s="10"/>
      <c r="C57" s="11"/>
      <c r="D57" s="11"/>
      <c r="E57" s="8">
        <f t="shared" si="2"/>
        <v>0</v>
      </c>
      <c r="F57" s="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15">
      <c r="A58" s="12"/>
      <c r="B58" s="10"/>
      <c r="C58" s="11"/>
      <c r="D58" s="11"/>
      <c r="E58" s="8">
        <f t="shared" si="2"/>
        <v>0</v>
      </c>
      <c r="F58" s="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5" customHeight="1">
      <c r="A59" s="39">
        <f>E30+E31+E32+E33+E34+E35+E36+E37+E38+E39+E40+E41+E42+E43+E44+E45+E46+E47+E48+E49+E50+E51+E52+E53+E54+E55+E56+E57+E58</f>
        <v>48040</v>
      </c>
      <c r="B59" s="35"/>
      <c r="C59" s="35"/>
      <c r="D59" s="35"/>
      <c r="E59" s="35"/>
      <c r="F59" s="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5" customHeight="1">
      <c r="A60" s="40"/>
      <c r="B60" s="40"/>
      <c r="C60" s="40"/>
      <c r="D60" s="40"/>
      <c r="E60" s="40"/>
      <c r="F60" s="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>
      <c r="A61" s="25" t="s">
        <v>38</v>
      </c>
      <c r="B61" s="26"/>
      <c r="C61" s="26"/>
      <c r="D61" s="26"/>
      <c r="E61" s="26"/>
      <c r="F61" s="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">
      <c r="A62" s="5" t="s">
        <v>40</v>
      </c>
      <c r="B62" s="6">
        <v>80</v>
      </c>
      <c r="C62" s="7">
        <v>1</v>
      </c>
      <c r="D62" s="7">
        <v>6</v>
      </c>
      <c r="E62" s="8">
        <f>B62*C62*D62</f>
        <v>480</v>
      </c>
      <c r="F62" s="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5">
      <c r="A63" s="5" t="s">
        <v>39</v>
      </c>
      <c r="B63" s="6">
        <v>25</v>
      </c>
      <c r="C63" s="7">
        <v>1</v>
      </c>
      <c r="D63" s="7">
        <v>12</v>
      </c>
      <c r="E63" s="8">
        <f t="shared" ref="E63:E93" si="3">B63*C63*D63</f>
        <v>300</v>
      </c>
      <c r="F63" s="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5">
      <c r="A64" s="5" t="s">
        <v>41</v>
      </c>
      <c r="B64" s="6">
        <v>50</v>
      </c>
      <c r="C64" s="7">
        <v>1</v>
      </c>
      <c r="D64" s="7">
        <v>3</v>
      </c>
      <c r="E64" s="8">
        <f t="shared" si="3"/>
        <v>150</v>
      </c>
      <c r="F64" s="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5">
      <c r="A65" s="5" t="s">
        <v>58</v>
      </c>
      <c r="B65" s="6">
        <v>150</v>
      </c>
      <c r="C65" s="7">
        <v>1</v>
      </c>
      <c r="D65" s="7">
        <v>2</v>
      </c>
      <c r="E65" s="8">
        <f t="shared" si="3"/>
        <v>300</v>
      </c>
      <c r="F65" s="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5">
      <c r="A66" s="5" t="s">
        <v>42</v>
      </c>
      <c r="B66" s="6">
        <v>130</v>
      </c>
      <c r="C66" s="7">
        <v>0</v>
      </c>
      <c r="D66" s="7">
        <v>2</v>
      </c>
      <c r="E66" s="8">
        <f t="shared" si="3"/>
        <v>0</v>
      </c>
      <c r="F66" s="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5">
      <c r="A67" s="5" t="s">
        <v>55</v>
      </c>
      <c r="B67" s="6">
        <v>215</v>
      </c>
      <c r="C67" s="7">
        <v>1</v>
      </c>
      <c r="D67" s="7">
        <v>2</v>
      </c>
      <c r="E67" s="8">
        <f t="shared" si="3"/>
        <v>430</v>
      </c>
      <c r="F67" s="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5">
      <c r="A68" s="5" t="s">
        <v>43</v>
      </c>
      <c r="B68" s="6">
        <v>80</v>
      </c>
      <c r="C68" s="7">
        <v>1</v>
      </c>
      <c r="D68" s="7">
        <v>4</v>
      </c>
      <c r="E68" s="8">
        <f t="shared" si="3"/>
        <v>320</v>
      </c>
      <c r="F68" s="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5">
      <c r="A69" s="5" t="s">
        <v>44</v>
      </c>
      <c r="B69" s="6">
        <v>120</v>
      </c>
      <c r="C69" s="7">
        <v>0</v>
      </c>
      <c r="D69" s="7">
        <v>2</v>
      </c>
      <c r="E69" s="8">
        <f t="shared" si="3"/>
        <v>0</v>
      </c>
      <c r="F69" s="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5">
      <c r="A70" s="5" t="s">
        <v>45</v>
      </c>
      <c r="B70" s="6">
        <v>80</v>
      </c>
      <c r="C70" s="7">
        <v>1</v>
      </c>
      <c r="D70" s="7">
        <v>2</v>
      </c>
      <c r="E70" s="8">
        <f t="shared" si="3"/>
        <v>160</v>
      </c>
      <c r="F70" s="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5">
      <c r="A71" s="5" t="s">
        <v>56</v>
      </c>
      <c r="B71" s="6">
        <v>50</v>
      </c>
      <c r="C71" s="7">
        <v>1</v>
      </c>
      <c r="D71" s="7">
        <v>1</v>
      </c>
      <c r="E71" s="8">
        <f t="shared" si="3"/>
        <v>50</v>
      </c>
      <c r="F71" s="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5">
      <c r="A72" s="5" t="s">
        <v>57</v>
      </c>
      <c r="B72" s="6">
        <v>200</v>
      </c>
      <c r="C72" s="7">
        <v>1</v>
      </c>
      <c r="D72" s="7">
        <v>3</v>
      </c>
      <c r="E72" s="8">
        <f t="shared" si="3"/>
        <v>600</v>
      </c>
      <c r="F72" s="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5">
      <c r="A73" s="5" t="s">
        <v>46</v>
      </c>
      <c r="B73" s="6">
        <v>70</v>
      </c>
      <c r="C73" s="7">
        <v>1</v>
      </c>
      <c r="D73" s="7">
        <v>1</v>
      </c>
      <c r="E73" s="8">
        <f t="shared" si="3"/>
        <v>70</v>
      </c>
      <c r="F73" s="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">
      <c r="A74" s="5" t="s">
        <v>47</v>
      </c>
      <c r="B74" s="6">
        <v>50</v>
      </c>
      <c r="C74" s="7">
        <v>1</v>
      </c>
      <c r="D74" s="7">
        <v>3</v>
      </c>
      <c r="E74" s="8">
        <f t="shared" si="3"/>
        <v>150</v>
      </c>
      <c r="F74" s="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ht="15">
      <c r="A75" s="5" t="s">
        <v>48</v>
      </c>
      <c r="B75" s="6">
        <v>150</v>
      </c>
      <c r="C75" s="7">
        <v>1</v>
      </c>
      <c r="D75" s="7">
        <v>3</v>
      </c>
      <c r="E75" s="8">
        <f t="shared" si="3"/>
        <v>450</v>
      </c>
      <c r="F75" s="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ht="15">
      <c r="A76" s="5" t="s">
        <v>49</v>
      </c>
      <c r="B76" s="6">
        <v>40</v>
      </c>
      <c r="C76" s="7">
        <v>1</v>
      </c>
      <c r="D76" s="7">
        <v>2</v>
      </c>
      <c r="E76" s="8">
        <f t="shared" si="3"/>
        <v>80</v>
      </c>
      <c r="F76" s="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15">
      <c r="A77" s="5" t="s">
        <v>50</v>
      </c>
      <c r="B77" s="6">
        <v>350</v>
      </c>
      <c r="C77" s="7">
        <v>2</v>
      </c>
      <c r="D77" s="7">
        <v>1</v>
      </c>
      <c r="E77" s="8">
        <f t="shared" si="3"/>
        <v>700</v>
      </c>
      <c r="F77" s="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5">
      <c r="A78" s="5" t="s">
        <v>51</v>
      </c>
      <c r="B78" s="6">
        <v>300</v>
      </c>
      <c r="C78" s="7">
        <v>1</v>
      </c>
      <c r="D78" s="7">
        <v>1</v>
      </c>
      <c r="E78" s="8">
        <f t="shared" si="3"/>
        <v>300</v>
      </c>
      <c r="F78" s="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5">
      <c r="A79" s="5" t="s">
        <v>54</v>
      </c>
      <c r="B79" s="6">
        <v>100</v>
      </c>
      <c r="C79" s="7">
        <v>0</v>
      </c>
      <c r="D79" s="7">
        <v>1</v>
      </c>
      <c r="E79" s="8">
        <f t="shared" si="3"/>
        <v>0</v>
      </c>
      <c r="F79" s="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">
      <c r="A80" s="33" t="s">
        <v>52</v>
      </c>
      <c r="B80" s="6">
        <v>250</v>
      </c>
      <c r="C80" s="7">
        <v>0</v>
      </c>
      <c r="D80" s="7">
        <v>1</v>
      </c>
      <c r="E80" s="8">
        <f t="shared" si="3"/>
        <v>0</v>
      </c>
      <c r="F80" s="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5">
      <c r="A81" s="33" t="s">
        <v>53</v>
      </c>
      <c r="B81" s="6">
        <v>300</v>
      </c>
      <c r="C81" s="7">
        <v>1</v>
      </c>
      <c r="D81" s="7">
        <v>1</v>
      </c>
      <c r="E81" s="8">
        <f t="shared" si="3"/>
        <v>300</v>
      </c>
      <c r="F81" s="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5">
      <c r="A82" s="5" t="s">
        <v>59</v>
      </c>
      <c r="B82" s="6">
        <v>70</v>
      </c>
      <c r="C82" s="7">
        <v>2</v>
      </c>
      <c r="D82" s="7">
        <v>12</v>
      </c>
      <c r="E82" s="8">
        <f t="shared" si="3"/>
        <v>1680</v>
      </c>
      <c r="F82" s="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15">
      <c r="A83" s="5" t="s">
        <v>60</v>
      </c>
      <c r="B83" s="6">
        <v>800</v>
      </c>
      <c r="C83" s="7">
        <v>3</v>
      </c>
      <c r="D83" s="7">
        <v>12</v>
      </c>
      <c r="E83" s="8">
        <f t="shared" si="3"/>
        <v>28800</v>
      </c>
      <c r="F83" s="9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5">
      <c r="A84" s="5" t="s">
        <v>61</v>
      </c>
      <c r="B84" s="6">
        <v>2500</v>
      </c>
      <c r="C84" s="7">
        <v>0</v>
      </c>
      <c r="D84" s="7">
        <v>1</v>
      </c>
      <c r="E84" s="8">
        <f t="shared" si="3"/>
        <v>0</v>
      </c>
      <c r="F84" s="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5">
      <c r="A85" s="5" t="s">
        <v>62</v>
      </c>
      <c r="B85" s="6">
        <v>500</v>
      </c>
      <c r="C85" s="7">
        <v>0</v>
      </c>
      <c r="D85" s="7">
        <v>3</v>
      </c>
      <c r="E85" s="8">
        <f t="shared" si="3"/>
        <v>0</v>
      </c>
      <c r="F85" s="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ht="15">
      <c r="A86" s="5" t="s">
        <v>63</v>
      </c>
      <c r="B86" s="6">
        <v>300</v>
      </c>
      <c r="C86" s="7">
        <v>0</v>
      </c>
      <c r="D86" s="7">
        <v>4</v>
      </c>
      <c r="E86" s="8">
        <f t="shared" si="3"/>
        <v>0</v>
      </c>
      <c r="F86" s="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ht="15">
      <c r="A87" s="5" t="s">
        <v>64</v>
      </c>
      <c r="B87" s="6">
        <v>80</v>
      </c>
      <c r="C87" s="7">
        <v>8</v>
      </c>
      <c r="D87" s="7">
        <v>6</v>
      </c>
      <c r="E87" s="8">
        <f t="shared" si="3"/>
        <v>3840</v>
      </c>
      <c r="F87" s="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5">
      <c r="A88" s="5" t="s">
        <v>65</v>
      </c>
      <c r="B88" s="6">
        <v>200</v>
      </c>
      <c r="C88" s="7">
        <v>0</v>
      </c>
      <c r="D88" s="7">
        <v>1</v>
      </c>
      <c r="E88" s="8">
        <f t="shared" si="3"/>
        <v>0</v>
      </c>
      <c r="F88" s="9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ht="15">
      <c r="A89" s="5" t="s">
        <v>66</v>
      </c>
      <c r="B89" s="6">
        <v>250</v>
      </c>
      <c r="C89" s="7">
        <v>2</v>
      </c>
      <c r="D89" s="7">
        <v>12</v>
      </c>
      <c r="E89" s="8">
        <f t="shared" si="3"/>
        <v>6000</v>
      </c>
      <c r="F89" s="9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1:20" ht="15">
      <c r="A90" s="5"/>
      <c r="B90" s="6"/>
      <c r="C90" s="7"/>
      <c r="D90" s="7"/>
      <c r="E90" s="8">
        <f t="shared" si="3"/>
        <v>0</v>
      </c>
      <c r="F90" s="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ht="15">
      <c r="A91" s="5"/>
      <c r="B91" s="6"/>
      <c r="C91" s="7"/>
      <c r="D91" s="7"/>
      <c r="E91" s="8">
        <f t="shared" si="3"/>
        <v>0</v>
      </c>
      <c r="F91" s="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ht="15">
      <c r="A92" s="5"/>
      <c r="B92" s="6"/>
      <c r="C92" s="7"/>
      <c r="D92" s="7"/>
      <c r="E92" s="8">
        <f t="shared" si="3"/>
        <v>0</v>
      </c>
      <c r="F92" s="9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ht="15">
      <c r="A93" s="5"/>
      <c r="B93" s="6"/>
      <c r="C93" s="7"/>
      <c r="D93" s="7"/>
      <c r="E93" s="8">
        <f t="shared" si="3"/>
        <v>0</v>
      </c>
      <c r="F93" s="9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ht="15" customHeight="1">
      <c r="A94" s="39">
        <f>E62+E63+E64+E65+E66+E67+E68+E69+E70+E71+E72+E73+E74+E75+E76+E77+E78+E79+E80+E81+E82+E83+E84+E85+E86+E87+E88+E89+E90+E91+E92+E93</f>
        <v>45160</v>
      </c>
      <c r="B94" s="35"/>
      <c r="C94" s="35"/>
      <c r="D94" s="35"/>
      <c r="E94" s="35"/>
      <c r="F94" s="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ht="15" customHeight="1">
      <c r="A95" s="40"/>
      <c r="B95" s="40"/>
      <c r="C95" s="40"/>
      <c r="D95" s="40"/>
      <c r="E95" s="40"/>
      <c r="F95" s="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1:20">
      <c r="A96" s="25" t="s">
        <v>67</v>
      </c>
      <c r="B96" s="26"/>
      <c r="C96" s="26"/>
      <c r="D96" s="26"/>
      <c r="E96" s="26"/>
      <c r="F96" s="9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1:20" ht="15">
      <c r="A97" s="5" t="s">
        <v>68</v>
      </c>
      <c r="B97" s="7">
        <v>7000</v>
      </c>
      <c r="C97" s="7">
        <v>1</v>
      </c>
      <c r="D97" s="7">
        <v>1</v>
      </c>
      <c r="E97" s="13">
        <f>B97*C97*D97</f>
        <v>7000</v>
      </c>
      <c r="F97" s="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0" ht="15">
      <c r="A98" s="5" t="s">
        <v>69</v>
      </c>
      <c r="B98" s="7">
        <v>600</v>
      </c>
      <c r="C98" s="7">
        <v>2</v>
      </c>
      <c r="D98" s="7">
        <v>1</v>
      </c>
      <c r="E98" s="13">
        <f t="shared" ref="E98:E117" si="4">B98*C98*D98</f>
        <v>1200</v>
      </c>
      <c r="F98" s="9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0" ht="15">
      <c r="A99" s="5" t="s">
        <v>70</v>
      </c>
      <c r="B99" s="7">
        <v>900</v>
      </c>
      <c r="C99" s="7">
        <v>1</v>
      </c>
      <c r="D99" s="7">
        <v>1</v>
      </c>
      <c r="E99" s="13">
        <f t="shared" si="4"/>
        <v>900</v>
      </c>
      <c r="F99" s="9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ht="15">
      <c r="A100" s="5" t="s">
        <v>71</v>
      </c>
      <c r="B100" s="7">
        <v>3000</v>
      </c>
      <c r="C100" s="7">
        <v>1</v>
      </c>
      <c r="D100" s="7">
        <v>1</v>
      </c>
      <c r="E100" s="13">
        <f t="shared" si="4"/>
        <v>3000</v>
      </c>
      <c r="F100" s="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ht="15">
      <c r="A101" s="5" t="s">
        <v>72</v>
      </c>
      <c r="B101" s="7"/>
      <c r="C101" s="7"/>
      <c r="D101" s="7"/>
      <c r="E101" s="13">
        <f t="shared" si="4"/>
        <v>0</v>
      </c>
      <c r="F101" s="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ht="15">
      <c r="A102" s="5" t="s">
        <v>73</v>
      </c>
      <c r="B102" s="7"/>
      <c r="C102" s="7"/>
      <c r="D102" s="7"/>
      <c r="E102" s="13">
        <f t="shared" si="4"/>
        <v>0</v>
      </c>
      <c r="F102" s="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ht="15">
      <c r="A103" s="5" t="s">
        <v>74</v>
      </c>
      <c r="B103" s="7"/>
      <c r="C103" s="7"/>
      <c r="D103" s="7"/>
      <c r="E103" s="13">
        <f t="shared" si="4"/>
        <v>0</v>
      </c>
      <c r="F103" s="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ht="15">
      <c r="A104" s="5" t="s">
        <v>75</v>
      </c>
      <c r="B104" s="7">
        <v>3000</v>
      </c>
      <c r="C104" s="7">
        <v>0</v>
      </c>
      <c r="D104" s="7">
        <v>1</v>
      </c>
      <c r="E104" s="13">
        <f t="shared" si="4"/>
        <v>0</v>
      </c>
      <c r="F104" s="9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ht="15">
      <c r="A105" s="5" t="s">
        <v>76</v>
      </c>
      <c r="B105" s="7">
        <v>400</v>
      </c>
      <c r="C105" s="7">
        <v>0</v>
      </c>
      <c r="D105" s="7">
        <v>1</v>
      </c>
      <c r="E105" s="13">
        <f t="shared" si="4"/>
        <v>0</v>
      </c>
      <c r="F105" s="9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0" ht="15">
      <c r="A106" s="5" t="s">
        <v>77</v>
      </c>
      <c r="B106" s="7">
        <v>1200</v>
      </c>
      <c r="C106" s="7">
        <v>1</v>
      </c>
      <c r="D106" s="7">
        <v>1</v>
      </c>
      <c r="E106" s="13">
        <f t="shared" si="4"/>
        <v>1200</v>
      </c>
      <c r="F106" s="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ht="29">
      <c r="A107" s="32" t="s">
        <v>80</v>
      </c>
      <c r="B107" s="7">
        <v>1100</v>
      </c>
      <c r="C107" s="7">
        <v>3</v>
      </c>
      <c r="D107" s="7">
        <v>1</v>
      </c>
      <c r="E107" s="13">
        <f t="shared" si="4"/>
        <v>3300</v>
      </c>
      <c r="F107" s="9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1:20" ht="15">
      <c r="A108" s="5" t="s">
        <v>78</v>
      </c>
      <c r="B108" s="7">
        <v>2000</v>
      </c>
      <c r="C108" s="7">
        <v>0</v>
      </c>
      <c r="D108" s="7">
        <v>1</v>
      </c>
      <c r="E108" s="13">
        <f t="shared" si="4"/>
        <v>0</v>
      </c>
      <c r="F108" s="9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1:20" ht="15">
      <c r="A109" s="5" t="s">
        <v>79</v>
      </c>
      <c r="B109" s="7">
        <v>4000</v>
      </c>
      <c r="C109" s="7">
        <v>0</v>
      </c>
      <c r="D109" s="7">
        <v>1</v>
      </c>
      <c r="E109" s="13">
        <f t="shared" si="4"/>
        <v>0</v>
      </c>
      <c r="F109" s="9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20" ht="15">
      <c r="A110" s="5" t="s">
        <v>81</v>
      </c>
      <c r="B110" s="7">
        <v>1700</v>
      </c>
      <c r="C110" s="7">
        <v>0</v>
      </c>
      <c r="D110" s="7">
        <v>1</v>
      </c>
      <c r="E110" s="13">
        <f t="shared" si="4"/>
        <v>0</v>
      </c>
      <c r="F110" s="9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1:20" ht="15">
      <c r="A111" s="5" t="s">
        <v>82</v>
      </c>
      <c r="B111" s="7">
        <v>2000</v>
      </c>
      <c r="C111" s="7">
        <v>0</v>
      </c>
      <c r="D111" s="7">
        <v>1</v>
      </c>
      <c r="E111" s="13">
        <f t="shared" si="4"/>
        <v>0</v>
      </c>
      <c r="F111" s="9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1:20" ht="15">
      <c r="A112" s="5" t="s">
        <v>83</v>
      </c>
      <c r="B112" s="7">
        <v>800</v>
      </c>
      <c r="C112" s="7">
        <v>0</v>
      </c>
      <c r="D112" s="7">
        <v>1</v>
      </c>
      <c r="E112" s="13">
        <f t="shared" si="4"/>
        <v>0</v>
      </c>
      <c r="F112" s="9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1:20" ht="15">
      <c r="A113" s="5"/>
      <c r="B113" s="7"/>
      <c r="C113" s="7"/>
      <c r="D113" s="7"/>
      <c r="E113" s="13">
        <f t="shared" si="4"/>
        <v>0</v>
      </c>
      <c r="F113" s="9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ht="15">
      <c r="A114" s="5"/>
      <c r="B114" s="7"/>
      <c r="C114" s="7"/>
      <c r="D114" s="7"/>
      <c r="E114" s="13">
        <f t="shared" si="4"/>
        <v>0</v>
      </c>
      <c r="F114" s="9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ht="15">
      <c r="A115" s="5"/>
      <c r="B115" s="7"/>
      <c r="C115" s="7"/>
      <c r="D115" s="7"/>
      <c r="E115" s="13">
        <f t="shared" si="4"/>
        <v>0</v>
      </c>
      <c r="F115" s="9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ht="15">
      <c r="A116" s="5"/>
      <c r="B116" s="7"/>
      <c r="C116" s="7"/>
      <c r="D116" s="7"/>
      <c r="E116" s="13">
        <f t="shared" si="4"/>
        <v>0</v>
      </c>
      <c r="F116" s="9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ht="15">
      <c r="A117" s="5"/>
      <c r="B117" s="7"/>
      <c r="C117" s="7"/>
      <c r="D117" s="7"/>
      <c r="E117" s="13">
        <f t="shared" si="4"/>
        <v>0</v>
      </c>
      <c r="F117" s="9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 ht="15" customHeight="1">
      <c r="A118" s="39">
        <f>E97+E98+E99+E100+E101+E102+E103+E104+E105+E106+E107+E108+E109+E110+E111+E112+E113+E114+E115+E116+E117</f>
        <v>16600</v>
      </c>
      <c r="B118" s="35"/>
      <c r="C118" s="35"/>
      <c r="D118" s="35"/>
      <c r="E118" s="35"/>
      <c r="F118" s="9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ht="15" customHeight="1">
      <c r="A119" s="40"/>
      <c r="B119" s="40"/>
      <c r="C119" s="40"/>
      <c r="D119" s="40"/>
      <c r="E119" s="40"/>
      <c r="F119" s="9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1:20">
      <c r="A120" s="25" t="s">
        <v>0</v>
      </c>
      <c r="B120" s="26"/>
      <c r="C120" s="26"/>
      <c r="D120" s="26"/>
      <c r="E120" s="26"/>
      <c r="F120" s="9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1:20" ht="15">
      <c r="A121" s="5" t="s">
        <v>85</v>
      </c>
      <c r="B121" s="6">
        <v>6500</v>
      </c>
      <c r="C121" s="7">
        <v>1</v>
      </c>
      <c r="D121" s="7">
        <v>1</v>
      </c>
      <c r="E121" s="8">
        <f>B121*C121*D121</f>
        <v>6500</v>
      </c>
      <c r="F121" s="9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1:20" ht="15">
      <c r="A122" s="5" t="s">
        <v>86</v>
      </c>
      <c r="B122" s="6">
        <v>7000</v>
      </c>
      <c r="C122" s="7">
        <v>0</v>
      </c>
      <c r="D122" s="7">
        <v>1</v>
      </c>
      <c r="E122" s="8">
        <f t="shared" ref="E122:E130" si="5">B122*C122*D122</f>
        <v>0</v>
      </c>
      <c r="F122" s="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ht="15">
      <c r="A123" s="5" t="s">
        <v>87</v>
      </c>
      <c r="B123" s="6">
        <v>1500</v>
      </c>
      <c r="C123" s="7">
        <v>0</v>
      </c>
      <c r="D123" s="7">
        <v>1</v>
      </c>
      <c r="E123" s="8">
        <f t="shared" si="5"/>
        <v>0</v>
      </c>
      <c r="F123" s="9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0" ht="15">
      <c r="A124" s="5" t="s">
        <v>88</v>
      </c>
      <c r="B124" s="6">
        <v>1000</v>
      </c>
      <c r="C124" s="7">
        <v>0</v>
      </c>
      <c r="D124" s="7">
        <v>1</v>
      </c>
      <c r="E124" s="8">
        <f t="shared" si="5"/>
        <v>0</v>
      </c>
      <c r="F124" s="9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0" ht="15">
      <c r="A125" s="5" t="s">
        <v>84</v>
      </c>
      <c r="B125" s="6">
        <v>1500</v>
      </c>
      <c r="C125" s="7">
        <v>0</v>
      </c>
      <c r="D125" s="7">
        <v>1</v>
      </c>
      <c r="E125" s="8">
        <f t="shared" si="5"/>
        <v>0</v>
      </c>
      <c r="F125" s="9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1:20" ht="15">
      <c r="A126" s="5" t="s">
        <v>89</v>
      </c>
      <c r="B126" s="6">
        <v>1500</v>
      </c>
      <c r="C126" s="7">
        <v>0</v>
      </c>
      <c r="D126" s="7">
        <v>1</v>
      </c>
      <c r="E126" s="8">
        <f t="shared" si="5"/>
        <v>0</v>
      </c>
      <c r="F126" s="9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1:20" ht="15">
      <c r="A127" s="5" t="s">
        <v>91</v>
      </c>
      <c r="B127" s="6">
        <v>7000</v>
      </c>
      <c r="C127" s="7">
        <v>1</v>
      </c>
      <c r="D127" s="7">
        <v>1</v>
      </c>
      <c r="E127" s="8">
        <f t="shared" si="5"/>
        <v>7000</v>
      </c>
      <c r="F127" s="9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1:20" ht="15">
      <c r="A128" s="5" t="s">
        <v>90</v>
      </c>
      <c r="B128" s="6">
        <v>400</v>
      </c>
      <c r="C128" s="7">
        <v>0</v>
      </c>
      <c r="D128" s="7">
        <v>1</v>
      </c>
      <c r="E128" s="8">
        <f t="shared" si="5"/>
        <v>0</v>
      </c>
      <c r="F128" s="9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20" ht="15">
      <c r="A129" s="5"/>
      <c r="B129" s="6"/>
      <c r="C129" s="7"/>
      <c r="D129" s="7"/>
      <c r="E129" s="8">
        <f t="shared" si="5"/>
        <v>0</v>
      </c>
      <c r="F129" s="9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ht="15">
      <c r="A130" s="5"/>
      <c r="B130" s="6"/>
      <c r="C130" s="7"/>
      <c r="D130" s="7"/>
      <c r="E130" s="8">
        <f t="shared" si="5"/>
        <v>0</v>
      </c>
      <c r="F130" s="9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ht="15" customHeight="1">
      <c r="A131" s="39">
        <f>E121+E122+E123+E124+E125+E126+E127+E128+E129+E130</f>
        <v>13500</v>
      </c>
      <c r="B131" s="35"/>
      <c r="C131" s="35"/>
      <c r="D131" s="35"/>
      <c r="E131" s="35"/>
      <c r="F131" s="9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0" ht="15" customHeight="1">
      <c r="A132" s="40"/>
      <c r="B132" s="40"/>
      <c r="C132" s="40"/>
      <c r="D132" s="40"/>
      <c r="E132" s="40"/>
      <c r="F132" s="9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1:20">
      <c r="A133" s="25" t="s">
        <v>92</v>
      </c>
      <c r="B133" s="26"/>
      <c r="C133" s="26"/>
      <c r="D133" s="26"/>
      <c r="E133" s="26"/>
      <c r="F133" s="9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1:20" ht="15">
      <c r="A134" s="5" t="s">
        <v>93</v>
      </c>
      <c r="B134" s="7">
        <v>3000</v>
      </c>
      <c r="C134" s="7">
        <v>1</v>
      </c>
      <c r="D134" s="7">
        <v>1</v>
      </c>
      <c r="E134" s="13">
        <f>B134*C134*D134</f>
        <v>3000</v>
      </c>
      <c r="F134" s="9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1:20" ht="15">
      <c r="A135" s="5" t="s">
        <v>94</v>
      </c>
      <c r="B135" s="7">
        <v>450</v>
      </c>
      <c r="C135" s="7">
        <v>2</v>
      </c>
      <c r="D135" s="7">
        <v>1</v>
      </c>
      <c r="E135" s="13">
        <f t="shared" ref="E135:E160" si="6">B135*C135*D135</f>
        <v>900</v>
      </c>
      <c r="F135" s="9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">
      <c r="A136" s="5" t="s">
        <v>95</v>
      </c>
      <c r="B136" s="7">
        <v>200</v>
      </c>
      <c r="C136" s="7">
        <v>2</v>
      </c>
      <c r="D136" s="7">
        <v>1</v>
      </c>
      <c r="E136" s="13">
        <f t="shared" si="6"/>
        <v>400</v>
      </c>
      <c r="F136" s="9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">
      <c r="A137" s="5" t="s">
        <v>96</v>
      </c>
      <c r="B137" s="7">
        <v>500</v>
      </c>
      <c r="C137" s="7">
        <v>4</v>
      </c>
      <c r="D137" s="7">
        <v>6</v>
      </c>
      <c r="E137" s="13">
        <f t="shared" si="6"/>
        <v>12000</v>
      </c>
      <c r="F137" s="9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ht="15">
      <c r="A138" s="5" t="s">
        <v>97</v>
      </c>
      <c r="B138" s="7">
        <v>25</v>
      </c>
      <c r="C138" s="7">
        <v>10</v>
      </c>
      <c r="D138" s="7">
        <v>8</v>
      </c>
      <c r="E138" s="13">
        <f t="shared" si="6"/>
        <v>2000</v>
      </c>
      <c r="F138" s="9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ht="15">
      <c r="A139" s="5" t="s">
        <v>98</v>
      </c>
      <c r="B139" s="7">
        <v>20</v>
      </c>
      <c r="C139" s="7">
        <v>10</v>
      </c>
      <c r="D139" s="7">
        <v>8</v>
      </c>
      <c r="E139" s="13">
        <f t="shared" si="6"/>
        <v>1600</v>
      </c>
      <c r="F139" s="9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ht="15">
      <c r="A140" s="5" t="s">
        <v>99</v>
      </c>
      <c r="B140" s="7">
        <v>70</v>
      </c>
      <c r="C140" s="7">
        <v>10</v>
      </c>
      <c r="D140" s="7">
        <v>6</v>
      </c>
      <c r="E140" s="13">
        <f t="shared" si="6"/>
        <v>4200</v>
      </c>
      <c r="F140" s="9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0" ht="15">
      <c r="A141" s="5" t="s">
        <v>100</v>
      </c>
      <c r="B141" s="7">
        <v>70</v>
      </c>
      <c r="C141" s="7">
        <v>10</v>
      </c>
      <c r="D141" s="7">
        <v>6</v>
      </c>
      <c r="E141" s="13">
        <f t="shared" si="6"/>
        <v>4200</v>
      </c>
      <c r="F141" s="9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1:20" ht="15">
      <c r="A142" s="5" t="s">
        <v>101</v>
      </c>
      <c r="B142" s="7">
        <v>20</v>
      </c>
      <c r="C142" s="7">
        <v>10</v>
      </c>
      <c r="D142" s="7">
        <v>7</v>
      </c>
      <c r="E142" s="13">
        <f t="shared" si="6"/>
        <v>1400</v>
      </c>
      <c r="F142" s="9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1:20" ht="15">
      <c r="A143" s="5" t="s">
        <v>102</v>
      </c>
      <c r="B143" s="7">
        <v>17</v>
      </c>
      <c r="C143" s="7">
        <v>15</v>
      </c>
      <c r="D143" s="7">
        <v>6</v>
      </c>
      <c r="E143" s="13">
        <f t="shared" si="6"/>
        <v>1530</v>
      </c>
      <c r="F143" s="9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">
      <c r="A144" s="5" t="s">
        <v>103</v>
      </c>
      <c r="B144" s="7">
        <v>31</v>
      </c>
      <c r="C144" s="7">
        <v>20</v>
      </c>
      <c r="D144" s="7">
        <v>4</v>
      </c>
      <c r="E144" s="13">
        <f t="shared" si="6"/>
        <v>2480</v>
      </c>
      <c r="F144" s="9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">
      <c r="A145" s="5" t="s">
        <v>104</v>
      </c>
      <c r="B145" s="7">
        <v>28</v>
      </c>
      <c r="C145" s="7">
        <v>0</v>
      </c>
      <c r="D145" s="7">
        <v>4</v>
      </c>
      <c r="E145" s="13">
        <f t="shared" si="6"/>
        <v>0</v>
      </c>
      <c r="F145" s="9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5">
      <c r="A146" s="5" t="s">
        <v>105</v>
      </c>
      <c r="B146" s="7">
        <v>18</v>
      </c>
      <c r="C146" s="7">
        <v>30</v>
      </c>
      <c r="D146" s="7">
        <v>6</v>
      </c>
      <c r="E146" s="13">
        <f t="shared" si="6"/>
        <v>3240</v>
      </c>
      <c r="F146" s="9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5">
      <c r="A147" s="5" t="s">
        <v>106</v>
      </c>
      <c r="B147" s="7">
        <v>30</v>
      </c>
      <c r="C147" s="7">
        <v>0</v>
      </c>
      <c r="D147" s="7">
        <v>4</v>
      </c>
      <c r="E147" s="13">
        <f t="shared" si="6"/>
        <v>0</v>
      </c>
      <c r="F147" s="9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5">
      <c r="A148" s="5" t="s">
        <v>107</v>
      </c>
      <c r="B148" s="7">
        <v>700</v>
      </c>
      <c r="C148" s="7">
        <v>0</v>
      </c>
      <c r="D148" s="7">
        <v>1</v>
      </c>
      <c r="E148" s="13">
        <f t="shared" si="6"/>
        <v>0</v>
      </c>
      <c r="F148" s="9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1:20" ht="15">
      <c r="A149" s="5" t="s">
        <v>108</v>
      </c>
      <c r="B149" s="7">
        <v>4000</v>
      </c>
      <c r="C149" s="7">
        <v>0</v>
      </c>
      <c r="D149" s="7">
        <v>1</v>
      </c>
      <c r="E149" s="13">
        <f t="shared" si="6"/>
        <v>0</v>
      </c>
      <c r="F149" s="9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1:20" ht="15">
      <c r="A150" s="5" t="s">
        <v>109</v>
      </c>
      <c r="B150" s="7">
        <v>1200</v>
      </c>
      <c r="C150" s="7">
        <v>0</v>
      </c>
      <c r="D150" s="7">
        <v>1</v>
      </c>
      <c r="E150" s="13">
        <f t="shared" si="6"/>
        <v>0</v>
      </c>
      <c r="F150" s="9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1:20" ht="15">
      <c r="A151" s="5" t="s">
        <v>110</v>
      </c>
      <c r="B151" s="7">
        <v>1000</v>
      </c>
      <c r="C151" s="7">
        <v>0</v>
      </c>
      <c r="D151" s="7">
        <v>1</v>
      </c>
      <c r="E151" s="13">
        <f t="shared" si="6"/>
        <v>0</v>
      </c>
      <c r="F151" s="9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1:20" ht="15">
      <c r="A152" s="5" t="s">
        <v>111</v>
      </c>
      <c r="B152" s="7">
        <v>300</v>
      </c>
      <c r="C152" s="7">
        <v>1</v>
      </c>
      <c r="D152" s="7">
        <v>1</v>
      </c>
      <c r="E152" s="13">
        <f t="shared" si="6"/>
        <v>300</v>
      </c>
      <c r="F152" s="9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1:20" ht="15">
      <c r="A153" s="5" t="s">
        <v>112</v>
      </c>
      <c r="B153" s="7">
        <v>50</v>
      </c>
      <c r="C153" s="7">
        <v>3</v>
      </c>
      <c r="D153" s="7">
        <v>1</v>
      </c>
      <c r="E153" s="13">
        <f t="shared" si="6"/>
        <v>150</v>
      </c>
      <c r="F153" s="9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1:20" ht="15">
      <c r="A154" s="5" t="s">
        <v>113</v>
      </c>
      <c r="B154" s="7">
        <v>70</v>
      </c>
      <c r="C154" s="7">
        <v>1</v>
      </c>
      <c r="D154" s="7">
        <v>2</v>
      </c>
      <c r="E154" s="13">
        <f t="shared" si="6"/>
        <v>140</v>
      </c>
      <c r="F154" s="9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1:20" ht="15">
      <c r="A155" s="5" t="s">
        <v>160</v>
      </c>
      <c r="B155" s="7">
        <v>3000</v>
      </c>
      <c r="C155" s="7">
        <v>1</v>
      </c>
      <c r="D155" s="7">
        <v>1</v>
      </c>
      <c r="E155" s="13">
        <f t="shared" si="6"/>
        <v>3000</v>
      </c>
      <c r="F155" s="9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1:20" ht="15">
      <c r="A156" s="5"/>
      <c r="B156" s="7"/>
      <c r="C156" s="7"/>
      <c r="D156" s="7"/>
      <c r="E156" s="13">
        <f t="shared" si="6"/>
        <v>0</v>
      </c>
      <c r="F156" s="9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1:20" ht="15">
      <c r="A157" s="5"/>
      <c r="B157" s="7"/>
      <c r="C157" s="7"/>
      <c r="D157" s="7"/>
      <c r="E157" s="13">
        <f t="shared" si="6"/>
        <v>0</v>
      </c>
      <c r="F157" s="9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1:20" ht="15">
      <c r="A158" s="5"/>
      <c r="B158" s="7"/>
      <c r="C158" s="7"/>
      <c r="D158" s="7"/>
      <c r="E158" s="13">
        <f t="shared" si="6"/>
        <v>0</v>
      </c>
      <c r="F158" s="9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1:20" ht="15">
      <c r="A159" s="5"/>
      <c r="B159" s="7"/>
      <c r="C159" s="7"/>
      <c r="D159" s="7"/>
      <c r="E159" s="13">
        <f t="shared" si="6"/>
        <v>0</v>
      </c>
      <c r="F159" s="9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1:20" ht="15">
      <c r="A160" s="5"/>
      <c r="B160" s="7"/>
      <c r="C160" s="7"/>
      <c r="D160" s="7"/>
      <c r="E160" s="13">
        <f t="shared" si="6"/>
        <v>0</v>
      </c>
      <c r="F160" s="9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1:20" ht="15" customHeight="1">
      <c r="A161" s="39">
        <f>E134+E135+E136+E137+E138+E139+E140+E141+E142+E143+E144+E145+E146+E147+E148+E149+E150+E151+E152+E153+E154+E155+E156+E157+E158+E159+E160</f>
        <v>40540</v>
      </c>
      <c r="B161" s="35"/>
      <c r="C161" s="35"/>
      <c r="D161" s="35"/>
      <c r="E161" s="35"/>
      <c r="F161" s="9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1:20" ht="15" customHeight="1">
      <c r="A162" s="40"/>
      <c r="B162" s="40"/>
      <c r="C162" s="40"/>
      <c r="D162" s="40"/>
      <c r="E162" s="40"/>
      <c r="F162" s="9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1:20">
      <c r="A163" s="25" t="s">
        <v>114</v>
      </c>
      <c r="B163" s="26"/>
      <c r="C163" s="26"/>
      <c r="D163" s="26"/>
      <c r="E163" s="26"/>
      <c r="F163" s="9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1:20" ht="15">
      <c r="A164" s="5" t="s">
        <v>115</v>
      </c>
      <c r="B164" s="6">
        <v>0</v>
      </c>
      <c r="C164" s="7">
        <v>1</v>
      </c>
      <c r="D164" s="7">
        <v>1</v>
      </c>
      <c r="E164" s="8">
        <f>B164*C164*D164</f>
        <v>0</v>
      </c>
      <c r="F164" s="9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1:20" ht="15">
      <c r="A165" s="5" t="s">
        <v>116</v>
      </c>
      <c r="B165" s="6">
        <v>50000</v>
      </c>
      <c r="C165" s="7">
        <v>0</v>
      </c>
      <c r="D165" s="7">
        <v>1</v>
      </c>
      <c r="E165" s="8">
        <f t="shared" ref="E165:E169" si="7">B165*C165*D165</f>
        <v>0</v>
      </c>
      <c r="F165" s="9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6" spans="1:20" ht="15">
      <c r="A166" s="5" t="s">
        <v>117</v>
      </c>
      <c r="B166" s="6">
        <v>250000</v>
      </c>
      <c r="C166" s="7">
        <v>0</v>
      </c>
      <c r="D166" s="7">
        <v>1</v>
      </c>
      <c r="E166" s="8">
        <f t="shared" si="7"/>
        <v>0</v>
      </c>
      <c r="F166" s="9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</row>
    <row r="167" spans="1:20" ht="15">
      <c r="A167" s="14" t="s">
        <v>153</v>
      </c>
      <c r="B167" s="6">
        <v>1500</v>
      </c>
      <c r="C167" s="20">
        <v>1</v>
      </c>
      <c r="D167" s="20">
        <v>2</v>
      </c>
      <c r="E167" s="8">
        <f t="shared" si="7"/>
        <v>3000</v>
      </c>
      <c r="F167" s="9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1:20" ht="15">
      <c r="A168" s="14"/>
      <c r="B168" s="6"/>
      <c r="C168" s="15"/>
      <c r="D168" s="15"/>
      <c r="E168" s="8">
        <f t="shared" si="7"/>
        <v>0</v>
      </c>
      <c r="F168" s="9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69" spans="1:20" ht="15">
      <c r="A169" s="14"/>
      <c r="B169" s="6"/>
      <c r="C169" s="15"/>
      <c r="D169" s="15"/>
      <c r="E169" s="8">
        <f t="shared" si="7"/>
        <v>0</v>
      </c>
      <c r="F169" s="9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1:20" ht="15" customHeight="1">
      <c r="A170" s="34">
        <f>E164+E165+E166+E167+E168+E169</f>
        <v>3000</v>
      </c>
      <c r="B170" s="35"/>
      <c r="C170" s="35"/>
      <c r="D170" s="35"/>
      <c r="E170" s="35"/>
      <c r="F170" s="9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1:20" ht="15" customHeight="1">
      <c r="A171" s="36"/>
      <c r="B171" s="36"/>
      <c r="C171" s="36"/>
      <c r="D171" s="36"/>
      <c r="E171" s="36"/>
      <c r="F171" s="9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2" spans="1:20">
      <c r="A172" s="28" t="s">
        <v>118</v>
      </c>
      <c r="B172" s="29"/>
      <c r="C172" s="29"/>
      <c r="D172" s="29"/>
      <c r="E172" s="29"/>
      <c r="F172" s="9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</row>
    <row r="173" spans="1:20" ht="15">
      <c r="A173" s="16" t="s">
        <v>118</v>
      </c>
      <c r="B173" s="21">
        <v>250</v>
      </c>
      <c r="C173" s="16">
        <v>0</v>
      </c>
      <c r="D173" s="16">
        <v>6</v>
      </c>
      <c r="E173" s="31">
        <f>B173*C173*D173</f>
        <v>0</v>
      </c>
      <c r="F173" s="9"/>
      <c r="G173" s="35" t="s">
        <v>158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ht="15">
      <c r="A174" s="5" t="s">
        <v>119</v>
      </c>
      <c r="B174" s="6">
        <v>60000</v>
      </c>
      <c r="C174" s="7">
        <v>0</v>
      </c>
      <c r="D174" s="7">
        <v>11</v>
      </c>
      <c r="E174" s="31">
        <f t="shared" ref="E174" si="8">B174*C174*D174</f>
        <v>0</v>
      </c>
      <c r="F174" s="9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</row>
    <row r="175" spans="1:20" ht="15" customHeight="1">
      <c r="A175" s="34">
        <f>E173+E174</f>
        <v>0</v>
      </c>
      <c r="B175" s="35"/>
      <c r="C175" s="35"/>
      <c r="D175" s="35"/>
      <c r="E175" s="35"/>
      <c r="F175" s="9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1:20" ht="15" customHeight="1">
      <c r="A176" s="36"/>
      <c r="B176" s="36"/>
      <c r="C176" s="36"/>
      <c r="D176" s="36"/>
      <c r="E176" s="36"/>
      <c r="F176" s="9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1:20">
      <c r="A177" s="28" t="s">
        <v>120</v>
      </c>
      <c r="B177" s="29"/>
      <c r="C177" s="29"/>
      <c r="D177" s="29"/>
      <c r="E177" s="29"/>
      <c r="F177" s="9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1:20" ht="15">
      <c r="A178" s="16" t="s">
        <v>131</v>
      </c>
      <c r="B178" s="22">
        <v>600</v>
      </c>
      <c r="C178" s="19">
        <v>1</v>
      </c>
      <c r="D178" s="19">
        <v>1</v>
      </c>
      <c r="E178" s="24">
        <f>B178*C178*D178</f>
        <v>600</v>
      </c>
      <c r="F178" s="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20" ht="15">
      <c r="A179" s="16" t="s">
        <v>132</v>
      </c>
      <c r="B179" s="22">
        <v>300</v>
      </c>
      <c r="C179" s="19">
        <v>0</v>
      </c>
      <c r="D179" s="19">
        <v>1</v>
      </c>
      <c r="E179" s="24">
        <f t="shared" ref="E179:E196" si="9">B179*C179*D179</f>
        <v>0</v>
      </c>
      <c r="F179" s="9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0" spans="1:20" ht="15">
      <c r="A180" s="16" t="s">
        <v>121</v>
      </c>
      <c r="B180" s="21">
        <v>40</v>
      </c>
      <c r="C180" s="16">
        <v>5</v>
      </c>
      <c r="D180" s="16">
        <v>1</v>
      </c>
      <c r="E180" s="24">
        <f t="shared" si="9"/>
        <v>200</v>
      </c>
      <c r="F180" s="9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</row>
    <row r="181" spans="1:20" ht="15">
      <c r="A181" s="17" t="s">
        <v>122</v>
      </c>
      <c r="B181" s="23">
        <v>70</v>
      </c>
      <c r="C181" s="18">
        <v>3</v>
      </c>
      <c r="D181" s="18">
        <v>1</v>
      </c>
      <c r="E181" s="24">
        <f t="shared" si="9"/>
        <v>210</v>
      </c>
      <c r="F181" s="9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1:20" ht="15">
      <c r="A182" s="17" t="s">
        <v>123</v>
      </c>
      <c r="B182" s="23">
        <v>200</v>
      </c>
      <c r="C182" s="18">
        <v>1</v>
      </c>
      <c r="D182" s="18">
        <v>1</v>
      </c>
      <c r="E182" s="24">
        <f t="shared" si="9"/>
        <v>200</v>
      </c>
      <c r="F182" s="9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</row>
    <row r="183" spans="1:20" ht="15">
      <c r="A183" s="17" t="s">
        <v>124</v>
      </c>
      <c r="B183" s="23">
        <v>60</v>
      </c>
      <c r="C183" s="18">
        <v>1</v>
      </c>
      <c r="D183" s="18">
        <v>1</v>
      </c>
      <c r="E183" s="24">
        <f t="shared" si="9"/>
        <v>60</v>
      </c>
      <c r="F183" s="9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4" spans="1:20" ht="15">
      <c r="A184" s="17" t="s">
        <v>125</v>
      </c>
      <c r="B184" s="23">
        <v>250</v>
      </c>
      <c r="C184" s="18">
        <v>1</v>
      </c>
      <c r="D184" s="18">
        <v>1</v>
      </c>
      <c r="E184" s="24">
        <f t="shared" si="9"/>
        <v>250</v>
      </c>
      <c r="F184" s="9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</row>
    <row r="185" spans="1:20" ht="15">
      <c r="A185" s="17" t="s">
        <v>126</v>
      </c>
      <c r="B185" s="23">
        <v>300</v>
      </c>
      <c r="C185" s="18">
        <v>3</v>
      </c>
      <c r="D185" s="18">
        <v>1</v>
      </c>
      <c r="E185" s="24">
        <f t="shared" si="9"/>
        <v>900</v>
      </c>
      <c r="F185" s="9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1:20" ht="15">
      <c r="A186" s="17" t="s">
        <v>127</v>
      </c>
      <c r="B186" s="23">
        <v>300</v>
      </c>
      <c r="C186" s="18">
        <v>3</v>
      </c>
      <c r="D186" s="18">
        <v>1</v>
      </c>
      <c r="E186" s="24">
        <f t="shared" si="9"/>
        <v>900</v>
      </c>
      <c r="F186" s="9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1:20" ht="15">
      <c r="A187" s="17" t="s">
        <v>128</v>
      </c>
      <c r="B187" s="23">
        <v>100</v>
      </c>
      <c r="C187" s="18">
        <v>1</v>
      </c>
      <c r="D187" s="18">
        <v>1</v>
      </c>
      <c r="E187" s="24">
        <f t="shared" si="9"/>
        <v>100</v>
      </c>
      <c r="F187" s="9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8" spans="1:20" ht="15">
      <c r="A188" s="17" t="s">
        <v>133</v>
      </c>
      <c r="B188" s="23">
        <v>250</v>
      </c>
      <c r="C188" s="18">
        <v>1</v>
      </c>
      <c r="D188" s="18">
        <v>1</v>
      </c>
      <c r="E188" s="24">
        <f t="shared" si="9"/>
        <v>250</v>
      </c>
      <c r="F188" s="9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</row>
    <row r="189" spans="1:20" ht="15">
      <c r="A189" s="17" t="s">
        <v>129</v>
      </c>
      <c r="B189" s="23">
        <v>260</v>
      </c>
      <c r="C189" s="18">
        <v>3</v>
      </c>
      <c r="D189" s="18">
        <v>1</v>
      </c>
      <c r="E189" s="24">
        <f t="shared" si="9"/>
        <v>780</v>
      </c>
      <c r="F189" s="9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0" spans="1:20" ht="15">
      <c r="A190" s="17" t="s">
        <v>130</v>
      </c>
      <c r="B190" s="23">
        <v>1400</v>
      </c>
      <c r="C190" s="18">
        <v>0</v>
      </c>
      <c r="D190" s="18">
        <v>1</v>
      </c>
      <c r="E190" s="24">
        <f t="shared" si="9"/>
        <v>0</v>
      </c>
      <c r="F190" s="9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1:20" ht="15">
      <c r="A191" s="17" t="s">
        <v>156</v>
      </c>
      <c r="B191" s="23">
        <v>100</v>
      </c>
      <c r="C191" s="18">
        <v>1</v>
      </c>
      <c r="D191" s="18">
        <v>2</v>
      </c>
      <c r="E191" s="24">
        <f t="shared" si="9"/>
        <v>200</v>
      </c>
      <c r="F191" s="9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2" spans="1:20" ht="15">
      <c r="A192" s="17" t="s">
        <v>157</v>
      </c>
      <c r="B192" s="23">
        <v>40</v>
      </c>
      <c r="C192" s="18">
        <v>2</v>
      </c>
      <c r="D192" s="18">
        <v>2</v>
      </c>
      <c r="E192" s="24">
        <f t="shared" si="9"/>
        <v>160</v>
      </c>
      <c r="F192" s="9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</row>
    <row r="193" spans="1:20" ht="15">
      <c r="A193" s="17"/>
      <c r="B193" s="23"/>
      <c r="C193" s="18"/>
      <c r="D193" s="18"/>
      <c r="E193" s="24">
        <f t="shared" si="9"/>
        <v>0</v>
      </c>
      <c r="F193" s="9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1:20" ht="15">
      <c r="A194" s="17"/>
      <c r="B194" s="23"/>
      <c r="C194" s="18"/>
      <c r="D194" s="18"/>
      <c r="E194" s="24">
        <f t="shared" si="9"/>
        <v>0</v>
      </c>
      <c r="F194" s="9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1:20" ht="15">
      <c r="A195" s="17"/>
      <c r="B195" s="23"/>
      <c r="C195" s="18"/>
      <c r="D195" s="18"/>
      <c r="E195" s="24">
        <f t="shared" si="9"/>
        <v>0</v>
      </c>
      <c r="F195" s="9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1:20" ht="15">
      <c r="A196" s="17"/>
      <c r="B196" s="23"/>
      <c r="C196" s="18"/>
      <c r="D196" s="18"/>
      <c r="E196" s="24">
        <f t="shared" si="9"/>
        <v>0</v>
      </c>
      <c r="F196" s="9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</row>
    <row r="197" spans="1:20" ht="15" customHeight="1">
      <c r="A197" s="34">
        <f>E178+E179+E180+E181+E182+E183+E184+E185+E186+E187+E188+E189+E190+E191+E192+E193+E194+E195+E196</f>
        <v>4810</v>
      </c>
      <c r="B197" s="35"/>
      <c r="C197" s="35"/>
      <c r="D197" s="35"/>
      <c r="E197" s="35"/>
      <c r="F197" s="9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8" spans="1:20" ht="15" customHeight="1">
      <c r="A198" s="36"/>
      <c r="B198" s="36"/>
      <c r="C198" s="36"/>
      <c r="D198" s="36"/>
      <c r="E198" s="36"/>
      <c r="F198" s="9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1:20" ht="15" customHeight="1">
      <c r="A199" s="50" t="s">
        <v>134</v>
      </c>
      <c r="B199" s="37">
        <f>A17+A27+A59+A94+A118+A131+A161+A170+A175+A197</f>
        <v>203800</v>
      </c>
      <c r="C199" s="38"/>
      <c r="D199" s="38"/>
      <c r="E199" s="38"/>
      <c r="F199" s="9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0" spans="1:20" ht="15" customHeight="1">
      <c r="A200" s="51"/>
      <c r="B200" s="35"/>
      <c r="C200" s="35"/>
      <c r="D200" s="35"/>
      <c r="E200" s="35"/>
      <c r="F200" s="9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1:20" ht="15">
      <c r="A201" s="46"/>
      <c r="B201" s="35"/>
      <c r="C201" s="35"/>
      <c r="D201" s="35"/>
      <c r="E201" s="35"/>
      <c r="F201" s="35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1:20" ht="15">
      <c r="A202" s="35"/>
      <c r="B202" s="35"/>
      <c r="C202" s="35"/>
      <c r="D202" s="35"/>
      <c r="E202" s="35"/>
      <c r="F202" s="35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0" ht="15">
      <c r="A203" s="48" t="s">
        <v>136</v>
      </c>
      <c r="B203" s="49"/>
      <c r="C203" s="49"/>
      <c r="D203" s="49"/>
      <c r="E203" s="49"/>
      <c r="F203" s="35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0" ht="15">
      <c r="A204" s="49"/>
      <c r="B204" s="49"/>
      <c r="C204" s="49"/>
      <c r="D204" s="49"/>
      <c r="E204" s="49"/>
      <c r="F204" s="35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1:20" ht="16" customHeight="1">
      <c r="A205" s="48" t="s">
        <v>145</v>
      </c>
      <c r="B205" s="49"/>
      <c r="C205" s="49"/>
      <c r="D205" s="49"/>
      <c r="E205" s="49"/>
      <c r="F205" s="35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ht="15">
      <c r="A206" s="49"/>
      <c r="B206" s="49"/>
      <c r="C206" s="49"/>
      <c r="D206" s="49"/>
      <c r="E206" s="49"/>
      <c r="F206" s="35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1:20">
      <c r="A207" s="46"/>
      <c r="B207" s="35"/>
      <c r="C207" s="35"/>
      <c r="D207" s="35"/>
      <c r="E207" s="35"/>
      <c r="F207" s="35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1:20" ht="19" customHeight="1">
      <c r="A208" s="3" t="s">
        <v>137</v>
      </c>
      <c r="B208" s="42" t="s">
        <v>138</v>
      </c>
      <c r="C208" s="42"/>
      <c r="D208" s="42" t="s">
        <v>139</v>
      </c>
      <c r="E208" s="42"/>
      <c r="F208" s="35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1:20" ht="17" customHeight="1">
      <c r="A209" s="4">
        <v>0.01</v>
      </c>
      <c r="B209" s="44">
        <f>B199*0.01</f>
        <v>2038</v>
      </c>
      <c r="C209" s="45"/>
      <c r="D209" s="45" t="s">
        <v>143</v>
      </c>
      <c r="E209" s="45"/>
      <c r="F209" s="35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1:20" ht="19" customHeight="1">
      <c r="A210" s="4">
        <v>0.03</v>
      </c>
      <c r="B210" s="44">
        <f>B199*0.03</f>
        <v>6114</v>
      </c>
      <c r="C210" s="45"/>
      <c r="D210" s="45" t="s">
        <v>141</v>
      </c>
      <c r="E210" s="45"/>
      <c r="F210" s="35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1:20" ht="17" customHeight="1">
      <c r="A211" s="4">
        <v>0.05</v>
      </c>
      <c r="B211" s="44">
        <f>B199*0.05</f>
        <v>10190</v>
      </c>
      <c r="C211" s="45"/>
      <c r="D211" s="45" t="s">
        <v>142</v>
      </c>
      <c r="E211" s="45"/>
      <c r="F211" s="35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1:20" ht="15">
      <c r="A212" s="4">
        <v>0.1</v>
      </c>
      <c r="B212" s="44">
        <f>B199*0.1</f>
        <v>20380</v>
      </c>
      <c r="C212" s="45"/>
      <c r="D212" s="45" t="s">
        <v>140</v>
      </c>
      <c r="E212" s="45"/>
      <c r="F212" s="35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1:20" ht="15">
      <c r="A213" s="4">
        <v>0.15</v>
      </c>
      <c r="B213" s="41">
        <f>B199*0.15</f>
        <v>30570</v>
      </c>
      <c r="C213" s="42"/>
      <c r="D213" s="43" t="s">
        <v>144</v>
      </c>
      <c r="E213" s="43"/>
      <c r="F213" s="35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1:20" ht="15">
      <c r="A214" s="46"/>
      <c r="B214" s="35"/>
      <c r="C214" s="35"/>
      <c r="D214" s="35"/>
      <c r="E214" s="35"/>
      <c r="F214" s="35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1:20" ht="15">
      <c r="A215" s="35"/>
      <c r="B215" s="35"/>
      <c r="C215" s="35"/>
      <c r="D215" s="35"/>
      <c r="E215" s="35"/>
      <c r="F215" s="35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1:20" ht="15">
      <c r="A216" s="35"/>
      <c r="B216" s="35"/>
      <c r="C216" s="35"/>
      <c r="D216" s="35"/>
      <c r="E216" s="35"/>
      <c r="F216" s="35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1:20" ht="15">
      <c r="A217" s="35"/>
      <c r="B217" s="35"/>
      <c r="C217" s="35"/>
      <c r="D217" s="35"/>
      <c r="E217" s="35"/>
      <c r="F217" s="35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1:20" ht="15">
      <c r="A218" s="35"/>
      <c r="B218" s="35"/>
      <c r="C218" s="35"/>
      <c r="D218" s="35"/>
      <c r="E218" s="35"/>
      <c r="F218" s="35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1:20" ht="15">
      <c r="A219" s="35"/>
      <c r="B219" s="35"/>
      <c r="C219" s="35"/>
      <c r="D219" s="35"/>
      <c r="E219" s="35"/>
      <c r="F219" s="35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1:20" ht="18">
      <c r="A220" s="47" t="s">
        <v>159</v>
      </c>
      <c r="B220" s="35"/>
      <c r="C220" s="35"/>
      <c r="D220" s="35"/>
      <c r="E220" s="35"/>
      <c r="F220" s="35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1:20" ht="15">
      <c r="A221" s="35"/>
      <c r="B221" s="35"/>
      <c r="C221" s="35"/>
      <c r="D221" s="35"/>
      <c r="E221" s="35"/>
      <c r="F221" s="35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1:20" ht="15">
      <c r="A222" s="35"/>
      <c r="B222" s="35"/>
      <c r="C222" s="35"/>
      <c r="D222" s="35"/>
      <c r="E222" s="35"/>
      <c r="F222" s="35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1:20" ht="15">
      <c r="A223" s="35"/>
      <c r="B223" s="35"/>
      <c r="C223" s="35"/>
      <c r="D223" s="35"/>
      <c r="E223" s="35"/>
      <c r="F223" s="35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1:20" ht="15">
      <c r="A224" s="35"/>
      <c r="B224" s="35"/>
      <c r="C224" s="35"/>
      <c r="D224" s="35"/>
      <c r="E224" s="35"/>
      <c r="F224" s="35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1:20" ht="15">
      <c r="A225" s="35"/>
      <c r="B225" s="35"/>
      <c r="C225" s="35"/>
      <c r="D225" s="35"/>
      <c r="E225" s="35"/>
      <c r="F225" s="35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1:20" ht="15">
      <c r="A226" s="35"/>
      <c r="B226" s="35"/>
      <c r="C226" s="35"/>
      <c r="D226" s="35"/>
      <c r="E226" s="35"/>
      <c r="F226" s="35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1:20" ht="15">
      <c r="A227" s="35"/>
      <c r="B227" s="35"/>
      <c r="C227" s="35"/>
      <c r="D227" s="35"/>
      <c r="E227" s="35"/>
      <c r="F227" s="35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1:20" ht="15">
      <c r="A228" s="35"/>
      <c r="B228" s="35"/>
      <c r="C228" s="35"/>
      <c r="D228" s="35"/>
      <c r="E228" s="35"/>
      <c r="F228" s="35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1:20" ht="15">
      <c r="A229" s="35"/>
      <c r="B229" s="35"/>
      <c r="C229" s="35"/>
      <c r="D229" s="35"/>
      <c r="E229" s="35"/>
      <c r="F229" s="35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1:20" ht="15">
      <c r="A230" s="35"/>
      <c r="B230" s="35"/>
      <c r="C230" s="35"/>
      <c r="D230" s="35"/>
      <c r="E230" s="35"/>
      <c r="F230" s="35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1:20" ht="15">
      <c r="A231" s="35"/>
      <c r="B231" s="35"/>
      <c r="C231" s="35"/>
      <c r="D231" s="35"/>
      <c r="E231" s="35"/>
      <c r="F231" s="35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1:20" ht="15">
      <c r="A232" s="35"/>
      <c r="B232" s="35"/>
      <c r="C232" s="35"/>
      <c r="D232" s="35"/>
      <c r="E232" s="35"/>
      <c r="F232" s="35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1:20" ht="15">
      <c r="A233" s="35"/>
      <c r="B233" s="35"/>
      <c r="C233" s="35"/>
      <c r="D233" s="35"/>
      <c r="E233" s="35"/>
      <c r="F233" s="35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1:20" ht="15">
      <c r="A234" s="35"/>
      <c r="B234" s="35"/>
      <c r="C234" s="35"/>
      <c r="D234" s="35"/>
      <c r="E234" s="35"/>
      <c r="F234" s="35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</sheetData>
  <mergeCells count="37">
    <mergeCell ref="F208:F213"/>
    <mergeCell ref="A221:F234"/>
    <mergeCell ref="A214:F219"/>
    <mergeCell ref="A220:F220"/>
    <mergeCell ref="A201:F202"/>
    <mergeCell ref="A203:F204"/>
    <mergeCell ref="A205:F206"/>
    <mergeCell ref="A207:F207"/>
    <mergeCell ref="A199:A200"/>
    <mergeCell ref="B210:C210"/>
    <mergeCell ref="D210:E210"/>
    <mergeCell ref="A1:F2"/>
    <mergeCell ref="E4:F4"/>
    <mergeCell ref="A3:F3"/>
    <mergeCell ref="A17:E18"/>
    <mergeCell ref="A27:E28"/>
    <mergeCell ref="A59:E60"/>
    <mergeCell ref="G173:T173"/>
    <mergeCell ref="G7:T7"/>
    <mergeCell ref="B213:C213"/>
    <mergeCell ref="D213:E213"/>
    <mergeCell ref="B208:C208"/>
    <mergeCell ref="D208:E208"/>
    <mergeCell ref="B209:C209"/>
    <mergeCell ref="D209:E209"/>
    <mergeCell ref="B211:C211"/>
    <mergeCell ref="D211:E211"/>
    <mergeCell ref="B212:C212"/>
    <mergeCell ref="D212:E212"/>
    <mergeCell ref="A197:E198"/>
    <mergeCell ref="B199:E200"/>
    <mergeCell ref="A118:E119"/>
    <mergeCell ref="A94:E95"/>
    <mergeCell ref="A131:E132"/>
    <mergeCell ref="A161:E162"/>
    <mergeCell ref="A170:E171"/>
    <mergeCell ref="A175:E176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Глубко</dc:creator>
  <cp:lastModifiedBy>Елена Глубко</cp:lastModifiedBy>
  <cp:lastPrinted>2016-07-26T05:55:22Z</cp:lastPrinted>
  <dcterms:created xsi:type="dcterms:W3CDTF">2016-07-03T10:35:58Z</dcterms:created>
  <dcterms:modified xsi:type="dcterms:W3CDTF">2016-07-26T05:57:57Z</dcterms:modified>
</cp:coreProperties>
</file>